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tables/table1.xml" ContentType="application/vnd.openxmlformats-officedocument.spreadsheetml.table+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codeName="ThisWorkbook" defaultThemeVersion="124226"/>
  <mc:AlternateContent xmlns:mc="http://schemas.openxmlformats.org/markup-compatibility/2006">
    <mc:Choice Requires="x15">
      <x15ac:absPath xmlns:x15ac="http://schemas.microsoft.com/office/spreadsheetml/2010/11/ac" url="\\usermchomeserver.intern.bka.gv.at\usermchome\lampat\Desktop\"/>
    </mc:Choice>
  </mc:AlternateContent>
  <xr:revisionPtr revIDLastSave="0" documentId="8_{12A7301B-0EFA-4693-A80A-BB2B6862C54E}" xr6:coauthVersionLast="47" xr6:coauthVersionMax="47" xr10:uidLastSave="{00000000-0000-0000-0000-000000000000}"/>
  <bookViews>
    <workbookView xWindow="-120" yWindow="-120" windowWidth="29040" windowHeight="15720" tabRatio="807" activeTab="2" xr2:uid="{00000000-000D-0000-FFFF-FFFF00000000}"/>
  </bookViews>
  <sheets>
    <sheet name="Deckblatt" sheetId="89" r:id="rId1"/>
    <sheet name="Grafiken" sheetId="88" r:id="rId2"/>
    <sheet name="SFB" sheetId="86" r:id="rId3"/>
    <sheet name="Bewertungsleitfaden" sheetId="90" r:id="rId4"/>
    <sheet name="aggregate" sheetId="87" r:id="rId5"/>
    <sheet name="rating" sheetId="16" r:id="rId6"/>
  </sheets>
  <definedNames>
    <definedName name="IST">rating!$C$17:$C$22</definedName>
    <definedName name="Outsourcing">rating!$D$17:$D$18</definedName>
    <definedName name="Reifegrad">rating!$B$2:$B$8</definedName>
    <definedName name="Reifegrad2">rating!$B$3:$B$8</definedName>
    <definedName name="SFB">rating!$B$17:$B$19</definedName>
    <definedName name="Soll_RG">rating!$H$3:$H$8</definedName>
    <definedName name="Thirdparty">rating!$E$17:$E$19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20" i="87" l="1"/>
  <c r="S21" i="87"/>
  <c r="S22" i="87"/>
  <c r="S23" i="87"/>
  <c r="S24" i="87"/>
  <c r="S19" i="87"/>
  <c r="S18" i="87"/>
  <c r="I4" i="87"/>
  <c r="J4" i="87"/>
  <c r="K4" i="87"/>
  <c r="L4" i="87"/>
  <c r="M4" i="87"/>
  <c r="N4" i="87"/>
  <c r="O4" i="87"/>
  <c r="I5" i="87"/>
  <c r="J5" i="87"/>
  <c r="K5" i="87"/>
  <c r="L5" i="87"/>
  <c r="M5" i="87"/>
  <c r="N5" i="87"/>
  <c r="O5" i="87"/>
  <c r="I6" i="87"/>
  <c r="J6" i="87"/>
  <c r="K6" i="87"/>
  <c r="L6" i="87"/>
  <c r="M6" i="87"/>
  <c r="N6" i="87"/>
  <c r="O6" i="87"/>
  <c r="I7" i="87"/>
  <c r="J7" i="87"/>
  <c r="K7" i="87"/>
  <c r="L7" i="87"/>
  <c r="M7" i="87"/>
  <c r="N7" i="87"/>
  <c r="O7" i="87"/>
  <c r="I8" i="87"/>
  <c r="J8" i="87"/>
  <c r="K8" i="87"/>
  <c r="L8" i="87"/>
  <c r="M8" i="87"/>
  <c r="N8" i="87"/>
  <c r="O8" i="87"/>
  <c r="I9" i="87"/>
  <c r="J9" i="87"/>
  <c r="K9" i="87"/>
  <c r="L9" i="87"/>
  <c r="M9" i="87"/>
  <c r="N9" i="87"/>
  <c r="O9" i="87"/>
  <c r="I10" i="87"/>
  <c r="J10" i="87"/>
  <c r="K10" i="87"/>
  <c r="L10" i="87"/>
  <c r="M10" i="87"/>
  <c r="N10" i="87"/>
  <c r="O10" i="87"/>
  <c r="I11" i="87"/>
  <c r="J11" i="87"/>
  <c r="K11" i="87"/>
  <c r="L11" i="87"/>
  <c r="M11" i="87"/>
  <c r="N11" i="87"/>
  <c r="O11" i="87"/>
  <c r="I12" i="87"/>
  <c r="J12" i="87"/>
  <c r="K12" i="87"/>
  <c r="L12" i="87"/>
  <c r="M12" i="87"/>
  <c r="N12" i="87"/>
  <c r="O12" i="87"/>
  <c r="I13" i="87"/>
  <c r="J13" i="87"/>
  <c r="K13" i="87"/>
  <c r="L13" i="87"/>
  <c r="M13" i="87"/>
  <c r="N13" i="87"/>
  <c r="O13" i="87"/>
  <c r="I14" i="87"/>
  <c r="J14" i="87"/>
  <c r="K14" i="87"/>
  <c r="L14" i="87"/>
  <c r="M14" i="87"/>
  <c r="N14" i="87"/>
  <c r="O14" i="87"/>
  <c r="I15" i="87"/>
  <c r="J15" i="87"/>
  <c r="K15" i="87"/>
  <c r="L15" i="87"/>
  <c r="M15" i="87"/>
  <c r="N15" i="87"/>
  <c r="O15" i="87"/>
  <c r="I16" i="87"/>
  <c r="J16" i="87"/>
  <c r="K16" i="87"/>
  <c r="L16" i="87"/>
  <c r="M16" i="87"/>
  <c r="N16" i="87"/>
  <c r="O16" i="87"/>
  <c r="I17" i="87"/>
  <c r="J17" i="87"/>
  <c r="K17" i="87"/>
  <c r="L17" i="87"/>
  <c r="M17" i="87"/>
  <c r="N17" i="87"/>
  <c r="O17" i="87"/>
  <c r="I18" i="87"/>
  <c r="J18" i="87"/>
  <c r="K18" i="87"/>
  <c r="L18" i="87"/>
  <c r="M18" i="87"/>
  <c r="N18" i="87"/>
  <c r="O18" i="87"/>
  <c r="I19" i="87"/>
  <c r="J19" i="87"/>
  <c r="K19" i="87"/>
  <c r="L19" i="87"/>
  <c r="M19" i="87"/>
  <c r="N19" i="87"/>
  <c r="O19" i="87"/>
  <c r="I20" i="87"/>
  <c r="J20" i="87"/>
  <c r="K20" i="87"/>
  <c r="L20" i="87"/>
  <c r="M20" i="87"/>
  <c r="N20" i="87"/>
  <c r="O20" i="87"/>
  <c r="I21" i="87"/>
  <c r="J21" i="87"/>
  <c r="K21" i="87"/>
  <c r="L21" i="87"/>
  <c r="M21" i="87"/>
  <c r="N21" i="87"/>
  <c r="O21" i="87"/>
  <c r="I22" i="87"/>
  <c r="J22" i="87"/>
  <c r="K22" i="87"/>
  <c r="L22" i="87"/>
  <c r="M22" i="87"/>
  <c r="N22" i="87"/>
  <c r="O22" i="87"/>
  <c r="I23" i="87"/>
  <c r="J23" i="87"/>
  <c r="K23" i="87"/>
  <c r="L23" i="87"/>
  <c r="M23" i="87"/>
  <c r="N23" i="87"/>
  <c r="O23" i="87"/>
  <c r="I24" i="87"/>
  <c r="J24" i="87"/>
  <c r="K24" i="87"/>
  <c r="L24" i="87"/>
  <c r="M24" i="87"/>
  <c r="N24" i="87"/>
  <c r="O24" i="87"/>
  <c r="I25" i="87"/>
  <c r="J25" i="87"/>
  <c r="K25" i="87"/>
  <c r="L25" i="87"/>
  <c r="M25" i="87"/>
  <c r="N25" i="87"/>
  <c r="O25" i="87"/>
  <c r="I26" i="87"/>
  <c r="J26" i="87"/>
  <c r="K26" i="87"/>
  <c r="L26" i="87"/>
  <c r="M26" i="87"/>
  <c r="N26" i="87"/>
  <c r="O26" i="87"/>
  <c r="I27" i="87"/>
  <c r="J27" i="87"/>
  <c r="K27" i="87"/>
  <c r="L27" i="87"/>
  <c r="M27" i="87"/>
  <c r="N27" i="87"/>
  <c r="O27" i="87"/>
  <c r="I28" i="87"/>
  <c r="J28" i="87"/>
  <c r="K28" i="87"/>
  <c r="L28" i="87"/>
  <c r="M28" i="87"/>
  <c r="N28" i="87"/>
  <c r="O28" i="87"/>
  <c r="I29" i="87"/>
  <c r="J29" i="87"/>
  <c r="K29" i="87"/>
  <c r="L29" i="87"/>
  <c r="M29" i="87"/>
  <c r="N29" i="87"/>
  <c r="O29" i="87"/>
  <c r="I30" i="87"/>
  <c r="J30" i="87"/>
  <c r="K30" i="87"/>
  <c r="L30" i="87"/>
  <c r="M30" i="87"/>
  <c r="N30" i="87"/>
  <c r="O30" i="87"/>
  <c r="I31" i="87"/>
  <c r="J31" i="87"/>
  <c r="K31" i="87"/>
  <c r="L31" i="87"/>
  <c r="M31" i="87"/>
  <c r="N31" i="87"/>
  <c r="O31" i="87"/>
  <c r="I32" i="87"/>
  <c r="J32" i="87"/>
  <c r="K32" i="87"/>
  <c r="L32" i="87"/>
  <c r="M32" i="87"/>
  <c r="N32" i="87"/>
  <c r="O32" i="87"/>
  <c r="I33" i="87"/>
  <c r="J33" i="87"/>
  <c r="K33" i="87"/>
  <c r="L33" i="87"/>
  <c r="M33" i="87"/>
  <c r="N33" i="87"/>
  <c r="O33" i="87"/>
  <c r="I34" i="87"/>
  <c r="J34" i="87"/>
  <c r="K34" i="87"/>
  <c r="L34" i="87"/>
  <c r="M34" i="87"/>
  <c r="N34" i="87"/>
  <c r="O34" i="87"/>
  <c r="I35" i="87"/>
  <c r="J35" i="87"/>
  <c r="K35" i="87"/>
  <c r="L35" i="87"/>
  <c r="M35" i="87"/>
  <c r="N35" i="87"/>
  <c r="O35" i="87"/>
  <c r="I36" i="87"/>
  <c r="J36" i="87"/>
  <c r="K36" i="87"/>
  <c r="L36" i="87"/>
  <c r="M36" i="87"/>
  <c r="N36" i="87"/>
  <c r="O36" i="87"/>
  <c r="I37" i="87"/>
  <c r="J37" i="87"/>
  <c r="K37" i="87"/>
  <c r="L37" i="87"/>
  <c r="M37" i="87"/>
  <c r="N37" i="87"/>
  <c r="O37" i="87"/>
  <c r="I38" i="87"/>
  <c r="J38" i="87"/>
  <c r="K38" i="87"/>
  <c r="L38" i="87"/>
  <c r="M38" i="87"/>
  <c r="N38" i="87"/>
  <c r="O38" i="87"/>
  <c r="I39" i="87"/>
  <c r="J39" i="87"/>
  <c r="K39" i="87"/>
  <c r="L39" i="87"/>
  <c r="M39" i="87"/>
  <c r="N39" i="87"/>
  <c r="O39" i="87"/>
  <c r="I40" i="87"/>
  <c r="J40" i="87"/>
  <c r="K40" i="87"/>
  <c r="L40" i="87"/>
  <c r="M40" i="87"/>
  <c r="N40" i="87"/>
  <c r="O40" i="87"/>
  <c r="I41" i="87"/>
  <c r="J41" i="87"/>
  <c r="K41" i="87"/>
  <c r="L41" i="87"/>
  <c r="M41" i="87"/>
  <c r="N41" i="87"/>
  <c r="O41" i="87"/>
  <c r="I42" i="87"/>
  <c r="J42" i="87"/>
  <c r="K42" i="87"/>
  <c r="L42" i="87"/>
  <c r="M42" i="87"/>
  <c r="N42" i="87"/>
  <c r="O42" i="87"/>
  <c r="I43" i="87"/>
  <c r="J43" i="87"/>
  <c r="K43" i="87"/>
  <c r="L43" i="87"/>
  <c r="M43" i="87"/>
  <c r="N43" i="87"/>
  <c r="O43" i="87"/>
  <c r="I44" i="87"/>
  <c r="J44" i="87"/>
  <c r="K44" i="87"/>
  <c r="L44" i="87"/>
  <c r="M44" i="87"/>
  <c r="N44" i="87"/>
  <c r="O44" i="87"/>
  <c r="I45" i="87"/>
  <c r="J45" i="87"/>
  <c r="K45" i="87"/>
  <c r="L45" i="87"/>
  <c r="M45" i="87"/>
  <c r="N45" i="87"/>
  <c r="O45" i="87"/>
  <c r="I46" i="87"/>
  <c r="J46" i="87"/>
  <c r="K46" i="87"/>
  <c r="L46" i="87"/>
  <c r="M46" i="87"/>
  <c r="N46" i="87"/>
  <c r="O46" i="87"/>
  <c r="I47" i="87"/>
  <c r="J47" i="87"/>
  <c r="K47" i="87"/>
  <c r="L47" i="87"/>
  <c r="M47" i="87"/>
  <c r="N47" i="87"/>
  <c r="O47" i="87"/>
  <c r="I48" i="87"/>
  <c r="J48" i="87"/>
  <c r="K48" i="87"/>
  <c r="L48" i="87"/>
  <c r="M48" i="87"/>
  <c r="N48" i="87"/>
  <c r="O48" i="87"/>
  <c r="I49" i="87"/>
  <c r="J49" i="87"/>
  <c r="K49" i="87"/>
  <c r="L49" i="87"/>
  <c r="M49" i="87"/>
  <c r="N49" i="87"/>
  <c r="O49" i="87"/>
  <c r="I50" i="87"/>
  <c r="J50" i="87"/>
  <c r="K50" i="87"/>
  <c r="L50" i="87"/>
  <c r="M50" i="87"/>
  <c r="N50" i="87"/>
  <c r="O50" i="87"/>
  <c r="I51" i="87"/>
  <c r="J51" i="87"/>
  <c r="K51" i="87"/>
  <c r="L51" i="87"/>
  <c r="M51" i="87"/>
  <c r="N51" i="87"/>
  <c r="O51" i="87"/>
  <c r="I52" i="87"/>
  <c r="J52" i="87"/>
  <c r="K52" i="87"/>
  <c r="L52" i="87"/>
  <c r="M52" i="87"/>
  <c r="N52" i="87"/>
  <c r="O52" i="87"/>
  <c r="O3" i="87"/>
  <c r="N3" i="87"/>
  <c r="M3" i="87"/>
  <c r="L3" i="87"/>
  <c r="K3" i="87"/>
  <c r="J3" i="87"/>
  <c r="I3" i="87"/>
  <c r="F3" i="87"/>
  <c r="E52" i="87"/>
  <c r="E51" i="87"/>
  <c r="E50" i="87"/>
  <c r="E49" i="87"/>
  <c r="E48" i="87"/>
  <c r="E47" i="87"/>
  <c r="E46" i="87"/>
  <c r="E45" i="87"/>
  <c r="E44" i="87"/>
  <c r="E43" i="87"/>
  <c r="E42" i="87"/>
  <c r="E41" i="87"/>
  <c r="E40" i="87"/>
  <c r="E39" i="87"/>
  <c r="E38" i="87"/>
  <c r="E37" i="87"/>
  <c r="E36" i="87"/>
  <c r="E35" i="87"/>
  <c r="E34" i="87"/>
  <c r="E33" i="87"/>
  <c r="E32" i="87"/>
  <c r="E31" i="87"/>
  <c r="E30" i="87"/>
  <c r="E29" i="87"/>
  <c r="E28" i="87"/>
  <c r="E27" i="87"/>
  <c r="E26" i="87"/>
  <c r="E25" i="87"/>
  <c r="E24" i="87"/>
  <c r="E23" i="87"/>
  <c r="E22" i="87"/>
  <c r="E21" i="87"/>
  <c r="E20" i="87"/>
  <c r="E19" i="87"/>
  <c r="E18" i="87"/>
  <c r="E17" i="87"/>
  <c r="E16" i="87"/>
  <c r="E15" i="87"/>
  <c r="E14" i="87"/>
  <c r="E13" i="87"/>
  <c r="E12" i="87"/>
  <c r="E11" i="87"/>
  <c r="E10" i="87"/>
  <c r="E9" i="87"/>
  <c r="E8" i="87"/>
  <c r="E7" i="87"/>
  <c r="E6" i="87"/>
  <c r="E5" i="87"/>
  <c r="E4" i="87"/>
  <c r="E3" i="87"/>
  <c r="F6" i="87"/>
  <c r="G6" i="87"/>
  <c r="H6" i="87"/>
  <c r="F7" i="87"/>
  <c r="G7" i="87"/>
  <c r="H7" i="87"/>
  <c r="F8" i="87"/>
  <c r="G8" i="87"/>
  <c r="H8" i="87"/>
  <c r="F9" i="87"/>
  <c r="G9" i="87"/>
  <c r="H9" i="87"/>
  <c r="F10" i="87"/>
  <c r="G10" i="87"/>
  <c r="H10" i="87"/>
  <c r="F11" i="87"/>
  <c r="G11" i="87"/>
  <c r="H11" i="87"/>
  <c r="F12" i="87"/>
  <c r="G12" i="87"/>
  <c r="H12" i="87"/>
  <c r="F13" i="87"/>
  <c r="G13" i="87"/>
  <c r="H13" i="87"/>
  <c r="F14" i="87"/>
  <c r="G14" i="87"/>
  <c r="H14" i="87"/>
  <c r="F15" i="87"/>
  <c r="G15" i="87"/>
  <c r="H15" i="87"/>
  <c r="F16" i="87"/>
  <c r="G16" i="87"/>
  <c r="H16" i="87"/>
  <c r="F17" i="87"/>
  <c r="G17" i="87"/>
  <c r="H17" i="87"/>
  <c r="F18" i="87"/>
  <c r="G18" i="87"/>
  <c r="H18" i="87"/>
  <c r="F19" i="87"/>
  <c r="G19" i="87"/>
  <c r="H19" i="87"/>
  <c r="F20" i="87"/>
  <c r="G20" i="87"/>
  <c r="H20" i="87"/>
  <c r="F21" i="87"/>
  <c r="G21" i="87"/>
  <c r="H21" i="87"/>
  <c r="F22" i="87"/>
  <c r="G22" i="87"/>
  <c r="H22" i="87"/>
  <c r="F23" i="87"/>
  <c r="G23" i="87"/>
  <c r="H23" i="87"/>
  <c r="F24" i="87"/>
  <c r="G24" i="87"/>
  <c r="H24" i="87"/>
  <c r="F25" i="87"/>
  <c r="G25" i="87"/>
  <c r="H25" i="87"/>
  <c r="F26" i="87"/>
  <c r="G26" i="87"/>
  <c r="H26" i="87"/>
  <c r="F27" i="87"/>
  <c r="G27" i="87"/>
  <c r="H27" i="87"/>
  <c r="F28" i="87"/>
  <c r="G28" i="87"/>
  <c r="H28" i="87"/>
  <c r="F29" i="87"/>
  <c r="G29" i="87"/>
  <c r="H29" i="87"/>
  <c r="F30" i="87"/>
  <c r="G30" i="87"/>
  <c r="H30" i="87"/>
  <c r="F31" i="87"/>
  <c r="G31" i="87"/>
  <c r="H31" i="87"/>
  <c r="F32" i="87"/>
  <c r="G32" i="87"/>
  <c r="H32" i="87"/>
  <c r="F33" i="87"/>
  <c r="G33" i="87"/>
  <c r="H33" i="87"/>
  <c r="F34" i="87"/>
  <c r="G34" i="87"/>
  <c r="H34" i="87"/>
  <c r="F35" i="87"/>
  <c r="G35" i="87"/>
  <c r="H35" i="87"/>
  <c r="F36" i="87"/>
  <c r="G36" i="87"/>
  <c r="H36" i="87"/>
  <c r="F37" i="87"/>
  <c r="G37" i="87"/>
  <c r="H37" i="87"/>
  <c r="F38" i="87"/>
  <c r="G38" i="87"/>
  <c r="H38" i="87"/>
  <c r="F39" i="87"/>
  <c r="G39" i="87"/>
  <c r="H39" i="87"/>
  <c r="F40" i="87"/>
  <c r="G40" i="87"/>
  <c r="H40" i="87"/>
  <c r="F41" i="87"/>
  <c r="G41" i="87"/>
  <c r="H41" i="87"/>
  <c r="F42" i="87"/>
  <c r="G42" i="87"/>
  <c r="H42" i="87"/>
  <c r="F43" i="87"/>
  <c r="G43" i="87"/>
  <c r="H43" i="87"/>
  <c r="F44" i="87"/>
  <c r="G44" i="87"/>
  <c r="H44" i="87"/>
  <c r="F45" i="87"/>
  <c r="G45" i="87"/>
  <c r="H45" i="87"/>
  <c r="F46" i="87"/>
  <c r="G46" i="87"/>
  <c r="H46" i="87"/>
  <c r="F47" i="87"/>
  <c r="G47" i="87"/>
  <c r="H47" i="87"/>
  <c r="F48" i="87"/>
  <c r="G48" i="87"/>
  <c r="H48" i="87"/>
  <c r="F49" i="87"/>
  <c r="G49" i="87"/>
  <c r="H49" i="87"/>
  <c r="F50" i="87"/>
  <c r="G50" i="87"/>
  <c r="H50" i="87"/>
  <c r="F51" i="87"/>
  <c r="G51" i="87"/>
  <c r="H51" i="87"/>
  <c r="F52" i="87"/>
  <c r="G52" i="87"/>
  <c r="H52" i="87"/>
  <c r="F4" i="87"/>
  <c r="G4" i="87"/>
  <c r="H4" i="87"/>
  <c r="F5" i="87"/>
  <c r="G5" i="87"/>
  <c r="H5" i="87"/>
  <c r="G3" i="87"/>
  <c r="H3" i="87"/>
  <c r="I396" i="86"/>
  <c r="D52" i="87" s="1"/>
  <c r="I392" i="86"/>
  <c r="D51" i="87" s="1"/>
  <c r="I379" i="86"/>
  <c r="D50" i="87" s="1"/>
  <c r="I365" i="86"/>
  <c r="D49" i="87" s="1"/>
  <c r="I355" i="86"/>
  <c r="D48" i="87" s="1"/>
  <c r="I340" i="86"/>
  <c r="D47" i="87" s="1"/>
  <c r="I335" i="86"/>
  <c r="D46" i="87" s="1"/>
  <c r="I322" i="86"/>
  <c r="D45" i="87" s="1"/>
  <c r="I314" i="86"/>
  <c r="D44" i="87" s="1"/>
  <c r="I310" i="86"/>
  <c r="D43" i="87" s="1"/>
  <c r="I290" i="86"/>
  <c r="D42" i="87" s="1"/>
  <c r="I285" i="86"/>
  <c r="D41" i="87" s="1"/>
  <c r="I273" i="86"/>
  <c r="D40" i="87" s="1"/>
  <c r="I261" i="86"/>
  <c r="D39" i="87" s="1"/>
  <c r="I247" i="86"/>
  <c r="D38" i="87" s="1"/>
  <c r="I236" i="86"/>
  <c r="D37" i="87" s="1"/>
  <c r="I227" i="86"/>
  <c r="D36" i="87" s="1"/>
  <c r="I220" i="86"/>
  <c r="D35" i="87" s="1"/>
  <c r="I214" i="86"/>
  <c r="D34" i="87" s="1"/>
  <c r="I210" i="86"/>
  <c r="D33" i="87" s="1"/>
  <c r="I205" i="86"/>
  <c r="D32" i="87" s="1"/>
  <c r="I196" i="86"/>
  <c r="D31" i="87" s="1"/>
  <c r="I189" i="86"/>
  <c r="D30" i="87" s="1"/>
  <c r="I183" i="86"/>
  <c r="D29" i="87" s="1"/>
  <c r="I174" i="86"/>
  <c r="D28" i="87" s="1"/>
  <c r="I166" i="86"/>
  <c r="D27" i="87" s="1"/>
  <c r="I158" i="86"/>
  <c r="D26" i="87" s="1"/>
  <c r="I148" i="86"/>
  <c r="D25" i="87" s="1"/>
  <c r="I140" i="86"/>
  <c r="D24" i="87" s="1"/>
  <c r="I137" i="86"/>
  <c r="D23" i="87" s="1"/>
  <c r="I132" i="86"/>
  <c r="D22" i="87" s="1"/>
  <c r="I119" i="86"/>
  <c r="D21" i="87" s="1"/>
  <c r="I113" i="86"/>
  <c r="D20" i="87" s="1"/>
  <c r="I107" i="86"/>
  <c r="I103" i="86"/>
  <c r="D18" i="87" s="1"/>
  <c r="I97" i="86"/>
  <c r="D17" i="87" s="1"/>
  <c r="I93" i="86"/>
  <c r="D16" i="87" s="1"/>
  <c r="I88" i="86"/>
  <c r="D15" i="87" s="1"/>
  <c r="I82" i="86"/>
  <c r="D14" i="87" s="1"/>
  <c r="I78" i="86"/>
  <c r="D13" i="87" s="1"/>
  <c r="I73" i="86"/>
  <c r="D12" i="87" s="1"/>
  <c r="I68" i="86"/>
  <c r="D11" i="87" s="1"/>
  <c r="I61" i="86"/>
  <c r="D10" i="87" s="1"/>
  <c r="I57" i="86"/>
  <c r="D9" i="87" s="1"/>
  <c r="I51" i="86"/>
  <c r="D8" i="87" s="1"/>
  <c r="I43" i="86"/>
  <c r="D7" i="87" s="1"/>
  <c r="I29" i="86"/>
  <c r="D6" i="87" s="1"/>
  <c r="I21" i="86"/>
  <c r="D5" i="87" s="1"/>
  <c r="I11" i="86"/>
  <c r="D4" i="87" s="1"/>
  <c r="I3" i="86"/>
  <c r="T3" i="87" l="1"/>
  <c r="D3" i="87"/>
  <c r="S8" i="87"/>
  <c r="D19" i="87"/>
  <c r="S10" i="87"/>
  <c r="S14" i="87"/>
  <c r="T7" i="87"/>
  <c r="T13" i="87"/>
  <c r="S9" i="87"/>
  <c r="L53" i="87"/>
  <c r="S13" i="87"/>
  <c r="S7" i="87"/>
  <c r="H53" i="87"/>
  <c r="M53" i="87"/>
  <c r="T12" i="87"/>
  <c r="T6" i="87"/>
  <c r="G53" i="87"/>
  <c r="N53" i="87"/>
  <c r="S12" i="87"/>
  <c r="S6" i="87"/>
  <c r="O53" i="87"/>
  <c r="T11" i="87"/>
  <c r="T5" i="87"/>
  <c r="S11" i="87"/>
  <c r="S5" i="87"/>
  <c r="T10" i="87"/>
  <c r="E53" i="87"/>
  <c r="T9" i="87"/>
  <c r="F53" i="87"/>
  <c r="I53" i="87"/>
  <c r="T14" i="87"/>
  <c r="T8" i="87"/>
  <c r="J53" i="87"/>
  <c r="K53" i="87"/>
  <c r="S26" i="87"/>
  <c r="T4" i="87"/>
  <c r="S4" i="87"/>
  <c r="S3" i="87"/>
  <c r="S15" i="87"/>
  <c r="T15" i="8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tc={58AAC60F-EDE8-42B9-AC41-F893722F084F}</author>
  </authors>
  <commentList>
    <comment ref="C20" authorId="0" shapeId="0" xr:uid="{00000000-0006-0000-0400-00000100000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Für jene Bereiche, die für das Funktionieren und den Kernaufgaben des Ministeriums relevant sind (siehe auch NIS)</t>
        </r>
      </text>
    </comment>
  </commentList>
</comments>
</file>

<file path=xl/sharedStrings.xml><?xml version="1.0" encoding="utf-8"?>
<sst xmlns="http://schemas.openxmlformats.org/spreadsheetml/2006/main" count="1827" uniqueCount="1214">
  <si>
    <t>ID</t>
  </si>
  <si>
    <t>Unvollständig</t>
  </si>
  <si>
    <t>Durchgeführt</t>
  </si>
  <si>
    <t>Etabliert</t>
  </si>
  <si>
    <t>Optimierend</t>
  </si>
  <si>
    <t>Beschreibung des Reifegrades</t>
  </si>
  <si>
    <t>Der Prozess ist nicht implementiert oder schafft es nicht seinen Zweck zu erfüllen.</t>
  </si>
  <si>
    <t>Der Prozess ist implementiert und erfüllt seinen Zweck.</t>
  </si>
  <si>
    <t>Der durchgeführte Prozess wird in einer gemanagten Art und Weise implementiert (geplant, überwacht und angepasst) und seine Ergebnisse werden ordnungsgemäß erbracht, kontrolliert und aufrecht erhalten.</t>
  </si>
  <si>
    <t>Der gesteuerte Prozess wird anhand eines definierten Prozesses implementiert, mit dem die Prozessergebnisse erreicht werden können.</t>
  </si>
  <si>
    <t>Der etablierte Prozess wird innerhalb festgelegter Grenzen angewendet, um Prozessergebnisse zu erreichen.</t>
  </si>
  <si>
    <t>Der Prozess wird kontinuierlich verbessert, um gegenwärtige und zukünftige Geschäftsziele zu erreichen.</t>
  </si>
  <si>
    <t>Für Berechnung</t>
  </si>
  <si>
    <t>Reifegrad</t>
  </si>
  <si>
    <t>Gemanagt</t>
  </si>
  <si>
    <t>Vorhersehbar</t>
  </si>
  <si>
    <t>Nicht Relevant</t>
  </si>
  <si>
    <t>NR</t>
  </si>
  <si>
    <t>Nicht bewertet</t>
  </si>
  <si>
    <t>Control name</t>
  </si>
  <si>
    <t>Für Diagramme</t>
  </si>
  <si>
    <t>SFB</t>
  </si>
  <si>
    <t>IST Situation</t>
  </si>
  <si>
    <t>Outsourcing Anteil</t>
  </si>
  <si>
    <t>3rd Party Governance</t>
  </si>
  <si>
    <t>Nein</t>
  </si>
  <si>
    <t>Nicht erfüllt</t>
  </si>
  <si>
    <t>Ja</t>
  </si>
  <si>
    <t>Nicht klar geregelt</t>
  </si>
  <si>
    <t>Basis</t>
  </si>
  <si>
    <t>Nicht erfüllt - budgetiert</t>
  </si>
  <si>
    <t>In SiKo definiert</t>
  </si>
  <si>
    <t>Erweitert</t>
  </si>
  <si>
    <t>Punktuell erfüllt</t>
  </si>
  <si>
    <t>Regelmäßig geprüft</t>
  </si>
  <si>
    <t>Für kritische Bereiche</t>
  </si>
  <si>
    <t>Flächendeckend erfüllt</t>
  </si>
  <si>
    <t>n/a</t>
  </si>
  <si>
    <t>1</t>
  </si>
  <si>
    <t>Referenz</t>
  </si>
  <si>
    <t>Leitungsorgane nehmen an Cyber Security Schulungen teil.</t>
  </si>
  <si>
    <t>Es sind geeignete Schutzbedarfs- bzw. Schadkategorien festgelegt und mit der Leitung abgestimmt.</t>
  </si>
  <si>
    <t xml:space="preserve">Es sind geeignete Bewertungsmethoden (z.B. qualitative, quantitative) und Bewertungskategorien festgelegt, die gewährleisten, dass wiederholte Risikobewertungen der Informationssicherheit konsistente, gültige und vergleichbare Ergebnisse liefern. </t>
  </si>
  <si>
    <t>Die Ergebnisse der Informationssicherheitsrisiko-Analysen werden zur Priorisierung von Sicherheitsmaßnahmen und -aktivitäten herangezogen. Dieser Bezug lässt sich in dokumentierten Entscheidungen nachvollziehen.</t>
  </si>
  <si>
    <t>Auf Basis der Überprüfungsberichte wird ein Umsetzungsplan verabschiedet, wobei folgende Punkte festgehalten werden: Zeitaufwand und Fertigstellungstermine, Verantwortlichkeiten für die Umsetzung, zur Verfügung gestellte Ressourcen.</t>
  </si>
  <si>
    <t>Es gibt eine laufend aktualisierte Dokumentation aller durchgeführten Überprüfungen.</t>
  </si>
  <si>
    <t>Es werden ausreichend Ressourcen bereitgestellt, um das ISMS selbst auf Konsistenz und Wirksamkeit zu überprüfen (interne/externe Audits, Management-Reviews) und ggf. Verbesserungen einzuleiten.</t>
  </si>
  <si>
    <t>Personalwesen</t>
  </si>
  <si>
    <t>2</t>
  </si>
  <si>
    <t>3</t>
  </si>
  <si>
    <t>Netzwerksegmentierung</t>
  </si>
  <si>
    <t>Netzwerksicherheit</t>
  </si>
  <si>
    <t>Kryptographie</t>
  </si>
  <si>
    <t>4</t>
  </si>
  <si>
    <t>Systeme und Anwendungen zur Systemadministration</t>
  </si>
  <si>
    <t>5</t>
  </si>
  <si>
    <t>6</t>
  </si>
  <si>
    <t>7</t>
  </si>
  <si>
    <t>8</t>
  </si>
  <si>
    <t>9</t>
  </si>
  <si>
    <t>10</t>
  </si>
  <si>
    <t>11</t>
  </si>
  <si>
    <t>Krisenmanagement</t>
  </si>
  <si>
    <t>Leitungsorgane</t>
  </si>
  <si>
    <t>Rollen und Verantwortlichkeiten der Leitungsorgane</t>
  </si>
  <si>
    <t>1.a.</t>
  </si>
  <si>
    <t>Sicherheitsrichtlinien</t>
  </si>
  <si>
    <t>2.a.</t>
  </si>
  <si>
    <t>Funktionen, Aufgaben und Verantwortlichkeiten</t>
  </si>
  <si>
    <t>2.b.</t>
  </si>
  <si>
    <t>Risikomanagement</t>
  </si>
  <si>
    <t>Risikomanagementrichtlinie und -prozess</t>
  </si>
  <si>
    <t>Beurteilung der Effektivität von Risikomanagementmaßnahmen</t>
  </si>
  <si>
    <t>3.b.</t>
  </si>
  <si>
    <t>3.c.</t>
  </si>
  <si>
    <t>Überwachung der Einhaltung von Vorgaben</t>
  </si>
  <si>
    <t>Unabhängige Überprüfungen</t>
  </si>
  <si>
    <t>3.d.</t>
  </si>
  <si>
    <t>Verwaltung von Vermögenswerten</t>
  </si>
  <si>
    <t>Inventarisierung von Vermögenswerten</t>
  </si>
  <si>
    <t>Klassifikation von Vermögenswerten</t>
  </si>
  <si>
    <t>Handhabung von Vermögenswerten</t>
  </si>
  <si>
    <t>Rücknahme oder Löschung von Vermögenswerten</t>
  </si>
  <si>
    <t>4.a.</t>
  </si>
  <si>
    <t>4.b.</t>
  </si>
  <si>
    <t>4.c.</t>
  </si>
  <si>
    <t>4.d.</t>
  </si>
  <si>
    <t>4.e.</t>
  </si>
  <si>
    <t>Sicherheit im Personalwesen</t>
  </si>
  <si>
    <t>Hintergrundüberprüfung</t>
  </si>
  <si>
    <t>Verfahren bei Beendigung oder Wechsel des Beschäftigungsverhältnisses</t>
  </si>
  <si>
    <t>Disziplinarmaßnahmen</t>
  </si>
  <si>
    <t>5.d.</t>
  </si>
  <si>
    <t>5.a.</t>
  </si>
  <si>
    <t>5.b.</t>
  </si>
  <si>
    <t>5.c.</t>
  </si>
  <si>
    <t>Grundlegende Cyberhygienemaßnahmen und Cybersicherheitsschulungen</t>
  </si>
  <si>
    <t>Bewusstseinsschaffung und Cyberhygiene</t>
  </si>
  <si>
    <t>6.a.</t>
  </si>
  <si>
    <t>Sicherheit von Lieferketten</t>
  </si>
  <si>
    <t>Richtlinie zur Sicherheit von Lieferketten</t>
  </si>
  <si>
    <t>Lieferantenverzeichnis</t>
  </si>
  <si>
    <t>7.a.</t>
  </si>
  <si>
    <t>7.b.</t>
  </si>
  <si>
    <t>Zugangssteuerung</t>
  </si>
  <si>
    <t>Zugangssteuerungsrichtlinie</t>
  </si>
  <si>
    <t>Verwaltung von Zugriffsberechtigungen</t>
  </si>
  <si>
    <t>Privilegierte und administrative Zugänge</t>
  </si>
  <si>
    <t>Identifikation</t>
  </si>
  <si>
    <t>Authentifikation</t>
  </si>
  <si>
    <t>Multi-Faktor-Authentifikation</t>
  </si>
  <si>
    <t>8.a.</t>
  </si>
  <si>
    <t>8.b.</t>
  </si>
  <si>
    <t>8.c.</t>
  </si>
  <si>
    <t>8.d.</t>
  </si>
  <si>
    <t>8.e.</t>
  </si>
  <si>
    <t>8.f.</t>
  </si>
  <si>
    <t>8.g.</t>
  </si>
  <si>
    <t>Sicherheit bei Beschaffung, Entwicklung, Betrieb und Wartung</t>
  </si>
  <si>
    <t>9.a.</t>
  </si>
  <si>
    <t>Konfigurationsmanagement</t>
  </si>
  <si>
    <t>Änderungsmanagement und Wartung</t>
  </si>
  <si>
    <t>Umgang mit Schwachstellen und deren Offenlegung</t>
  </si>
  <si>
    <t>Sicherheitstests</t>
  </si>
  <si>
    <t>Patchmanagement</t>
  </si>
  <si>
    <t>Sicherheit bei der Beschaffung von Dienstleistungen, Systemen und Produkten</t>
  </si>
  <si>
    <t>Sichere Softwareentwicklung</t>
  </si>
  <si>
    <t>Schutz vor bösartiger und unautorisierter Software</t>
  </si>
  <si>
    <t>9.b.</t>
  </si>
  <si>
    <t>9.c.</t>
  </si>
  <si>
    <t>9.d.</t>
  </si>
  <si>
    <t>9.e.</t>
  </si>
  <si>
    <t>9.f.</t>
  </si>
  <si>
    <t>9.g.</t>
  </si>
  <si>
    <t>9.h.</t>
  </si>
  <si>
    <t>9.i.</t>
  </si>
  <si>
    <t>9.j.</t>
  </si>
  <si>
    <t>10.a.</t>
  </si>
  <si>
    <t>Kryptographierichtlinie</t>
  </si>
  <si>
    <t>Umgang mit Cybersicherheitsvorfällen</t>
  </si>
  <si>
    <t>11.a.</t>
  </si>
  <si>
    <t>Richtlinie zum Umgang mit Cybersicherheitsvorfällen</t>
  </si>
  <si>
    <t>Überwachung und Protokollierung</t>
  </si>
  <si>
    <t>Meldung von Ereignissen</t>
  </si>
  <si>
    <t>Erhebung und Klassifikation von Ereignissen</t>
  </si>
  <si>
    <t>Reaktion auf Cybersicherheitsvorfällen</t>
  </si>
  <si>
    <t>Erkenntnisse nach Cybersicherheitsvorfällen</t>
  </si>
  <si>
    <t>11.b.</t>
  </si>
  <si>
    <t>11.e.</t>
  </si>
  <si>
    <t>11.c.</t>
  </si>
  <si>
    <t>11.d.</t>
  </si>
  <si>
    <t>11.f.</t>
  </si>
  <si>
    <t>12</t>
  </si>
  <si>
    <t>12.a.</t>
  </si>
  <si>
    <t>Betriebskontinuitätsmanagement und Notfallwiederherstellungspläne</t>
  </si>
  <si>
    <t>12.c.</t>
  </si>
  <si>
    <t>12.b.</t>
  </si>
  <si>
    <t>13</t>
  </si>
  <si>
    <t>Umgebungsbezogene und physische Sicherheit</t>
  </si>
  <si>
    <t>Sicherheitsperimeter und physische Zutrittskontrollen</t>
  </si>
  <si>
    <t>Schutz vor umgebungsbezogenen Gefährdungen</t>
  </si>
  <si>
    <t>Versorgungseinrichtungen</t>
  </si>
  <si>
    <t>13.a.</t>
  </si>
  <si>
    <t>13.b.</t>
  </si>
  <si>
    <t>13.c.</t>
  </si>
  <si>
    <t>3.a.</t>
  </si>
  <si>
    <t>3.a.1</t>
  </si>
  <si>
    <t>3.a.2</t>
  </si>
  <si>
    <t>3.a.3</t>
  </si>
  <si>
    <t>3.a.4</t>
  </si>
  <si>
    <t>3.a.5</t>
  </si>
  <si>
    <t>3.a.6</t>
  </si>
  <si>
    <t>3.a.7</t>
  </si>
  <si>
    <t>3.a.8</t>
  </si>
  <si>
    <t>3.a.9</t>
  </si>
  <si>
    <t>3.a.10</t>
  </si>
  <si>
    <t>Ausnahmen und Abweichungen von Vorgaben und Richtlinien sehen einen dokumentierten und nach Risikoabwägung ggf. zeitlich begrenzten Erlaubnisvorbehalt vor.</t>
  </si>
  <si>
    <t xml:space="preserve">Es finden unabhängige periodische Überprüfungen (organisatorische &amp; technische Audits) statt, welche die Angemessenheit und Wirksamkeit der Sicherheitsmaßnahmen sowie deren Übereinstimmung mit gesetzlichen und internen Vorgaben bewerten und validieren. </t>
  </si>
  <si>
    <t>Die Produktivumgebung eines IT-Verfahrens wird von Schulungs-, Qualitätssicherungs-, Integrations-, Test- und Entwicklungsumgebungen getrennt.</t>
  </si>
  <si>
    <t>Die Filterregeln werden regelmäßig hinsichtlich Netzadresse, Portnummer, Protokoll usw. geprüft und ggf. aktualisiert.</t>
  </si>
  <si>
    <t>Der eingehende und ausgehende Netzwerkverkehr wird gefiltert und es wird jeglicher Netzwerkverkehr, der für das Funktionieren der Systeme nicht betrieblich erforderlich ist und potenzielle Angriffe erleichtern kann, verboten.</t>
  </si>
  <si>
    <t>Der Netzwerkverkehr innerhalb des Netzwerks wird gefiltert und es wird jeglicher Netzwerkverkehr, der für das Funktionieren der Systeme nicht betrieblich erforderlich ist und potenzielle Angriffe erleichtern kann, verboten.</t>
  </si>
  <si>
    <t>Nicht benötigte Dateitypen werden am E-Mail Gateway oder durch andere geeignete Methoden blockiert.</t>
  </si>
  <si>
    <t>Um die Wahrscheinlichkeit eines Missbrauchs von E-Mails zu reduzieren (z.B. Mail-Spoofing), wird eine DMARC-Richtlinie verwendet, aufbauend auf einem Sender Policy Framework (SPF) und DomainKeys Identified Mail (DKIM).</t>
  </si>
  <si>
    <t>Es gibt Richtlinien und Verfahren für den Einsatz von Kryptographie, um deren angemessene und wirksame Verwendung zum Schutz der Vertraulichkeit, Authentizität und/oder Integrität von Informationen sicherzustellen.</t>
  </si>
  <si>
    <t xml:space="preserve">Die Koppelung mit anderen Netzwerken (z.B. site-2-site VPNs) erfolgt unter Einsatz geeigneter Verschlüsselungsmethoden, sofern unberechtigte Dritte potenziell auf die Datenverbindung zugreifen können. </t>
  </si>
  <si>
    <t>Diese Benutzerkonten werden nur zum Zweck der Administration selbst und für die Verbindung zu administrativen Systemen verwendet. Ein Einsatz für nicht administrative Tätigkeiten wird untersagt.</t>
  </si>
  <si>
    <t>Administrative Tätigkeiten werden protokolliert.</t>
  </si>
  <si>
    <t>Die Administrationskonten werden stets aktuell dokumentiert.</t>
  </si>
  <si>
    <t>Für administrative Tätigkeiten werden sichere, den aktuellen Stand der Technik berücksichtigende Protokolle, Authentifizierungs- und Verschlüsselungsmechanismen eingesetzt.</t>
  </si>
  <si>
    <t>Ein regelmäßiger Überprüfungsprozess stellt sicher, dass nicht genutzte oder nicht mehr benötigte Konten deaktiviert werden.</t>
  </si>
  <si>
    <t>Im Rahmen der Zuordnung von Aufgaben und Verantwortlichkeiten wird auch geprüft, welche Funktionen nicht miteinander vereinbar sind, also auch nicht von einer Person gleichzeitig wahrgenommen werden dürfen („Funktionstrennung“). Beispielsweise Rechteverwaltung und Revision, Datenerfassung und Zahlungsanordnungsbefugnis.</t>
  </si>
  <si>
    <t>Die Herkunft und Integrität der jeweiligen Systemversionen sowie Updates und sicherheitsrelevante Patches werden vor ihrer Installation beziehungsweise vor ihrer Aktualisierung überprüft.</t>
  </si>
  <si>
    <t>Komponenten der Netz- und Informationssysteme werden regelmäßig entsprechend ihrer Wartungsintervalle gewartet und die Durchführung protokolliert.</t>
  </si>
  <si>
    <t>Betriebsverfahren und -Abläufe sind in Betriebshandbüchern dokumentiert und werden laufend aktualisiert. Sie beinhalten auszugsweise: Verfahren für Installation und Administration, Durchführung von Änderungen, Dokumentation der Systemkonfiguration, Durchführung von Datensicherungen.</t>
  </si>
  <si>
    <t>Fernzugriffe auf Netz- und Informationssysteme werden nur nach dem Minimalrechtsprinzip autorisiert.</t>
  </si>
  <si>
    <t>Zugriffe externer Personen erfolgen nur unter Kontrolle der Systemverantwortlichen.</t>
  </si>
  <si>
    <t>Es gibt ein physisches Sicherheitskonzept das unterschiedliche Sicherheitszonen definiert.</t>
  </si>
  <si>
    <t>Schützenswerte Räume oder Gebäudeteile werden nicht in exponierten oder besonders gefährdeten Bereichen untergebracht, um sie z.B. vor Vandalismus und Umweltgefährdungen zu schützen.</t>
  </si>
  <si>
    <t>Wichtige Systemräume werden mittels Alarmanlage und videounterstützter Überwachung gesichert.</t>
  </si>
  <si>
    <t>Für öffentlich zugängliche Bereiche ist ein Portierdienst sowie eine Postannahmestelle etabliert.</t>
  </si>
  <si>
    <t>Die Vertraulichkeit der gespeicherten Daten und somit der Schutzbedarf dieses Systems wurde bei der Konzeption dieses Systems berücksichtigt.</t>
  </si>
  <si>
    <t xml:space="preserve">Sensorik im Netzwerk und auf Netzwerksystemkomponenten analysiert übertragene Daten, Datenströme und Protokolle sowie das Verhalten einzelner Systeme oder Komponenten selbst, um potenzielle Sicherheitsereignisse zu erkennen. </t>
  </si>
  <si>
    <t>Sensorik auf IT-Systemen, insbesondere auf Betriebssystemebene der Server und Clients, analysiert das Systemverhalten, um potenzielle Sicherheitsereignisse zu erkennen. Beispielsweise Host-Based Intrusion Detection (IDS) Lösungen.</t>
  </si>
  <si>
    <t>Es sind Standardwerte für zulässige System- und Netzwerkoperationen und zu erwartende Datenflüsse und Aktivitäten definiert.</t>
  </si>
  <si>
    <t>In einem Protokollierungssystem werden Ereignisse mit Zeit- und Datumsstempel (unter Verwendung synchronisierter Zeitquellen) für einen definierten Zeitraum aufbewahrt.</t>
  </si>
  <si>
    <t>Es wird auf auffällig große Zeitintervalle geprüft, in denen keine Protokolldaten aufgezeichnet wurden.</t>
  </si>
  <si>
    <t>Es werden Auditprotokolle von PowerShell, BASH und anderen administrativen Werkzeugen erzeugt. Die Protokolldaten können nicht unbefugt verändert oder gelöscht werden.</t>
  </si>
  <si>
    <t>Es ist ein angemessenes Speichervolumen für Protokolldaten vorhanden, um den Anforderungen der Aufbewahrungsfristen zu entsprechen.</t>
  </si>
  <si>
    <t>Es sind Prozesse und Verfahren zur internen Meldung von Vorfällen implementiert und dokumentiert. Dabei ist festgelegt, wer durch wen in welcher Reihenfolge und in welcher Tiefe informiert wird.</t>
  </si>
  <si>
    <t>Die Prozesse und Verfahren zur internen und externen Meldung von Vorfällen werden regelmäßig aktualisiert.</t>
  </si>
  <si>
    <t>In den Prozessen und Verfahren zur Reaktion auf Vorfälle sind klare Rollen und Verantwortlichkeiten festgelegt und dokumentiert.</t>
  </si>
  <si>
    <t>Sicherheitslösungen auf IT-Systemen, insbesondere auf Betriebssystemebene der Server und Clients, unterstützen die (automatisierte) Reaktion auf potenzielle Sicherheitsereignisse. Beispielsweise Endpoint Detection and Response (EDR) Lösungen oder Host-basierte Intrusion Prevention (IPS) Lösungen.</t>
  </si>
  <si>
    <t>Es sind Ziele und strategische Richtlinien für das Betriebskontinuitätsmanagement im Falle eines Sicherheitsvorfalls definiert und dokumentiert.</t>
  </si>
  <si>
    <t>Die Business Impact Analyse (BIA) der Netz- und Informationssysteme wird regelmäßig aktualisiert.</t>
  </si>
  <si>
    <t>Es ist ein Prozess festgelegt, der die Zuständigkeit der Notfall-Einsatzstruktur zurück in die Linienorganisation transferiert nachdem der Notfall beendet wurde.</t>
  </si>
  <si>
    <t>Geeignete interne Alarmierungs- und Kommunikationspläne wurden erstellt und kommuniziert.</t>
  </si>
  <si>
    <t>Geeignete externe Alarmierungs- und Kommunikationspläne wurden erstellt und kommuniziert. Dies beinhaltet die Entwicklung einer entsprechenden Kommunikationsstrategie sowie ggf. die Einbindung von externen Firmen mit Erfahrung in der Abwicklung von Cyberkrisen.</t>
  </si>
  <si>
    <t>Für die Quellcode Verwaltung wird ein Versions- bzw. Änderungskontrollsystem eingesetzt. Es wird sichergestellt, dass der Zugriff auf die Entwicklungsumgebung ausschließlich für autorisiertes Personal möglich ist.</t>
  </si>
  <si>
    <t>Auf Endgeräten wird die Ausführung von Anwendungen mittels Application Control auf eine Liste freigegebener Anwendungen eingeschränkt.</t>
  </si>
  <si>
    <t>Es ist festgelegt unter welchen Bedingungen und nach welchem Prozess Protokollierungsdaten ausgewertet bzw. offengelegt werden dürfen.</t>
  </si>
  <si>
    <t>8.c.1</t>
  </si>
  <si>
    <t>8.c.2</t>
  </si>
  <si>
    <t>8.c.3</t>
  </si>
  <si>
    <t>8.c.4</t>
  </si>
  <si>
    <t>8.c.5</t>
  </si>
  <si>
    <t>8.c.6</t>
  </si>
  <si>
    <t>8.c.7</t>
  </si>
  <si>
    <t>8.c.8</t>
  </si>
  <si>
    <t>Es sind (soweit dies vom System unterstützt wird) dedizierte und personalisierte Konten für die Administration eingerichtet.</t>
  </si>
  <si>
    <t>Es sind Prozesse und Verfahren zur externen Meldung von Vorfällen implementiert und dokumentiert. Externe Meldungen können u.a. an Staatsanwaltschaft, Datenschutzbehörde, NIS-Behörde, GovCERT oder die ISK erfolgen und beachten dabei alle gesetzlichen Fristen. Dabei ist festgelegt, wer durch wen in welcher Reihenfolge und in welcher Tiefe informiert wird. Auskünfte über einen Sicherheitsvorfall werden gegenüber Dritten nur durch autorisierte Personen gegeben.</t>
  </si>
  <si>
    <t>In Serverräumen wird eine angemessen dimensionierte Klimatisierung eingesetzt und entsprechend Herstellervorgaben regelmäßig gewartet.</t>
  </si>
  <si>
    <t>1.a.1</t>
  </si>
  <si>
    <t>1.a.2</t>
  </si>
  <si>
    <t>1.a.3</t>
  </si>
  <si>
    <t>1.a.4</t>
  </si>
  <si>
    <t>2.a.1</t>
  </si>
  <si>
    <t>2.a.2</t>
  </si>
  <si>
    <t>2.a.4</t>
  </si>
  <si>
    <t>2.a.5</t>
  </si>
  <si>
    <t>2.a.6</t>
  </si>
  <si>
    <t>2.a.7</t>
  </si>
  <si>
    <t>In einer Sicherheitsrichtlinie wird die Informationssicherheitsorganisation sowie das Informationssicherheits-Risikomanagement und die angewendete Risikomanagementmethodologie beschrieben.</t>
  </si>
  <si>
    <t>2.b.1</t>
  </si>
  <si>
    <t>2.b.2</t>
  </si>
  <si>
    <t>2.b.4</t>
  </si>
  <si>
    <t>Der Informationssicherheitsrisikomanagement-Prozess wird regelmäßig aktualisiert und berücksichtigt dabei aktuelle oder neue Bedrohungen (z.B. Threat Intelligence, Lagebilder), den Effektivitätsverlust umgesetzter Maßnahmen, Abhängigkeiten zwischen den Systemen, sowie Änderungen der Risikosituation (z.B. Änderungen in der Systemarchitektur).</t>
  </si>
  <si>
    <t>3.b.1</t>
  </si>
  <si>
    <t>3.b.2</t>
  </si>
  <si>
    <t>3.b.3</t>
  </si>
  <si>
    <t>3.b.4</t>
  </si>
  <si>
    <t>3.b.5</t>
  </si>
  <si>
    <t>3.b.6</t>
  </si>
  <si>
    <t>3.c.1</t>
  </si>
  <si>
    <t>3.c.2</t>
  </si>
  <si>
    <t>3.c.3</t>
  </si>
  <si>
    <t>3.c.4</t>
  </si>
  <si>
    <t>Erkannte Schwachpunkte sowie empfohlene Verbesserungsmaßnahmen werden in schriftlichen Auditberichten festgehalten und der Leitungsebene in geeigneter Form berichtet.</t>
  </si>
  <si>
    <t>3.d.1</t>
  </si>
  <si>
    <t>4.a.1</t>
  </si>
  <si>
    <t>4.a.2</t>
  </si>
  <si>
    <t>4.a.3</t>
  </si>
  <si>
    <t>4.b.1</t>
  </si>
  <si>
    <t>4.b.2</t>
  </si>
  <si>
    <t>4.c.1</t>
  </si>
  <si>
    <t>4.c.2</t>
  </si>
  <si>
    <t>4.d.1</t>
  </si>
  <si>
    <t>4.d.2</t>
  </si>
  <si>
    <t>4.e.1</t>
  </si>
  <si>
    <t>4.e.2</t>
  </si>
  <si>
    <t>4.e.3</t>
  </si>
  <si>
    <t>Die Hinterlegung, Rückgabe oder Löschung der Vermögenswerte wird dokumentiert.</t>
  </si>
  <si>
    <t>5.a.1</t>
  </si>
  <si>
    <t>5.a.2</t>
  </si>
  <si>
    <t>5.b.1</t>
  </si>
  <si>
    <t>5.b.2</t>
  </si>
  <si>
    <t>5.c.1</t>
  </si>
  <si>
    <t>5.c.2</t>
  </si>
  <si>
    <t>5.c.3</t>
  </si>
  <si>
    <t>5.c.4</t>
  </si>
  <si>
    <t>5.d.1</t>
  </si>
  <si>
    <t>6.a.1</t>
  </si>
  <si>
    <t>6.a.2</t>
  </si>
  <si>
    <t>6.a.3</t>
  </si>
  <si>
    <t>Die Inhalte der Cybersicherheitsschulungen sind auf spezifische Rollen und die Zielgruppen zugeschnitten.</t>
  </si>
  <si>
    <t>Die Cybersicherheitsschulungen werden jährlich auf Aktualität und Angemessenheit überprüft.</t>
  </si>
  <si>
    <t>6.b.1</t>
  </si>
  <si>
    <t>6.b.3</t>
  </si>
  <si>
    <t>7.a.1</t>
  </si>
  <si>
    <t>7.a.2</t>
  </si>
  <si>
    <t>7.a.3</t>
  </si>
  <si>
    <t>7.a.4</t>
  </si>
  <si>
    <t>7.a.5</t>
  </si>
  <si>
    <t>7.a.6</t>
  </si>
  <si>
    <t>7.a.7</t>
  </si>
  <si>
    <t>7.a.8</t>
  </si>
  <si>
    <t>7.a.9</t>
  </si>
  <si>
    <t>7.a.10</t>
  </si>
  <si>
    <t>7.a.11</t>
  </si>
  <si>
    <t>7.b.2</t>
  </si>
  <si>
    <t>Eine Vergabe oder Änderung von Zugriffsrechten erfolgt immer unter Anwendung des definierten Rechteanforderungsprozesses. Die Anforderung sowie die Freigabe wird nachvollziehbar dokumentiert.</t>
  </si>
  <si>
    <t>Die erteilten administrativen Berechtigungen werden auf den funktionalen und technischen Aufgabenbereich des jeweiligen administrativen Benutzerkontos beschränkt.</t>
  </si>
  <si>
    <t>Die Notwendigkeit und der Rechteumfang der Administrationskonten wird in einem regelmäßigen Review-Prozess überprüft (zumindest jährlich).</t>
  </si>
  <si>
    <t>8.a.1</t>
  </si>
  <si>
    <t>8.b.1</t>
  </si>
  <si>
    <t>8.b.2</t>
  </si>
  <si>
    <t>8.b.3</t>
  </si>
  <si>
    <t>8.b.4</t>
  </si>
  <si>
    <t>8.b.5</t>
  </si>
  <si>
    <t>8.d.1</t>
  </si>
  <si>
    <t>8.d.2</t>
  </si>
  <si>
    <t>8.d.3</t>
  </si>
  <si>
    <t>8.d.4</t>
  </si>
  <si>
    <t>8.d.5</t>
  </si>
  <si>
    <t>8.e.1</t>
  </si>
  <si>
    <t>8.e.2</t>
  </si>
  <si>
    <t>8.e.3</t>
  </si>
  <si>
    <t>8.e.4</t>
  </si>
  <si>
    <t>8.e.5</t>
  </si>
  <si>
    <t>8.e.6</t>
  </si>
  <si>
    <t>8.f.1</t>
  </si>
  <si>
    <t>8.f.2</t>
  </si>
  <si>
    <t>8.f.3</t>
  </si>
  <si>
    <t>8.f.4</t>
  </si>
  <si>
    <t>8.f.5</t>
  </si>
  <si>
    <t>8.f.6</t>
  </si>
  <si>
    <t>8.g.1</t>
  </si>
  <si>
    <t>8.g.2</t>
  </si>
  <si>
    <t>8.g.3</t>
  </si>
  <si>
    <t>Es wird sichergestellt, dass Authentifizierungsdaten nach initialer Vergabe geändert werden.</t>
  </si>
  <si>
    <t>Inaktive Sitzungen werden nach einem definierten Zeitraum automatisch beendet.</t>
  </si>
  <si>
    <t>9.a.1</t>
  </si>
  <si>
    <t>9.a.3</t>
  </si>
  <si>
    <t>9.a.5</t>
  </si>
  <si>
    <t>9.b.1</t>
  </si>
  <si>
    <t>9.b.2</t>
  </si>
  <si>
    <t>9.b.3</t>
  </si>
  <si>
    <t>9.b.4</t>
  </si>
  <si>
    <t>9.b.5</t>
  </si>
  <si>
    <t>9.b.6</t>
  </si>
  <si>
    <t>9.c.1</t>
  </si>
  <si>
    <t>9.d.1</t>
  </si>
  <si>
    <t>Änderungen an Netz- und Informationssystemen werden entsprechend den Vorgaben des Change Management dokumentiert.</t>
  </si>
  <si>
    <t>Es wird sichergestellt, dass nur abgenommene und freigegebene Software installiert wird, die Herkunft und Integrität vor der Installation geprüft wird und Installation und Konfiguration entsprechend den Installationsanweisungen erfolgen.</t>
  </si>
  <si>
    <t>Die technischen und betrieblichen Auswirkungen von Änderungen werden vor der Installation analysiert und im Rahmen von Tests geprüft.</t>
  </si>
  <si>
    <t>9.e.1</t>
  </si>
  <si>
    <t>9.g.1</t>
  </si>
  <si>
    <t>9.e.2</t>
  </si>
  <si>
    <t>9.e.3</t>
  </si>
  <si>
    <t>9.e.4</t>
  </si>
  <si>
    <t>9.f.1</t>
  </si>
  <si>
    <t>9.f.2</t>
  </si>
  <si>
    <t>9.f.3</t>
  </si>
  <si>
    <t>9.g.2</t>
  </si>
  <si>
    <t>9.g.3</t>
  </si>
  <si>
    <t>9.g.4</t>
  </si>
  <si>
    <t>9.g.5</t>
  </si>
  <si>
    <t>9.g.6</t>
  </si>
  <si>
    <t>9.h.1</t>
  </si>
  <si>
    <t>9.h.2</t>
  </si>
  <si>
    <t>9.h.3</t>
  </si>
  <si>
    <t>9.h.4</t>
  </si>
  <si>
    <t>9.h.5</t>
  </si>
  <si>
    <t>9.h.6</t>
  </si>
  <si>
    <t>9.h.7</t>
  </si>
  <si>
    <t>9.h.8</t>
  </si>
  <si>
    <t>9.h.9</t>
  </si>
  <si>
    <t>9.i.2</t>
  </si>
  <si>
    <t>9.i.3</t>
  </si>
  <si>
    <t>9.i.4</t>
  </si>
  <si>
    <t>9.i.5</t>
  </si>
  <si>
    <t>9.i.6</t>
  </si>
  <si>
    <t>9.i.7</t>
  </si>
  <si>
    <t>9.i.8</t>
  </si>
  <si>
    <t>9.i.9</t>
  </si>
  <si>
    <t>9.i.10</t>
  </si>
  <si>
    <t>9.i.11</t>
  </si>
  <si>
    <t>9.j.1</t>
  </si>
  <si>
    <t>9.j.2</t>
  </si>
  <si>
    <t>9.j.3</t>
  </si>
  <si>
    <t>9.j.4</t>
  </si>
  <si>
    <t>9.j.5</t>
  </si>
  <si>
    <t>9.j.6</t>
  </si>
  <si>
    <t>9.j.7</t>
  </si>
  <si>
    <t>Das Asset Inventar unterstützt das Ausrollen von Updates und Patches sowie die Ermittlung, welche Komponenten von Sicherheitsproblemen oder Schwachstellen betroffen sind.</t>
  </si>
  <si>
    <t>Es werden nur dokumentierte, freigegebene und sicher konfigurierte Fernzugriffsmöglichkeiten verwendet. Dies umfasst neben der Nutzung von VPNs auch die Nutzung von Videokonferenz bzw. Screensharing Lösungen für Wartungstätigkeiten.</t>
  </si>
  <si>
    <t>10.a.1</t>
  </si>
  <si>
    <t>10.a.2</t>
  </si>
  <si>
    <t>10.a.3</t>
  </si>
  <si>
    <t>10.a.4</t>
  </si>
  <si>
    <t>10.a.5</t>
  </si>
  <si>
    <t>10.a.6</t>
  </si>
  <si>
    <t>10.a.7</t>
  </si>
  <si>
    <t>10.a.8</t>
  </si>
  <si>
    <t>10.a.9</t>
  </si>
  <si>
    <t>11.a.1</t>
  </si>
  <si>
    <t>11.a.2</t>
  </si>
  <si>
    <t>11.a.3</t>
  </si>
  <si>
    <t>11.c.1</t>
  </si>
  <si>
    <t>11.c.2</t>
  </si>
  <si>
    <t>11.b.1</t>
  </si>
  <si>
    <t>11.b.2</t>
  </si>
  <si>
    <t>11.b.3</t>
  </si>
  <si>
    <t>11.b.4</t>
  </si>
  <si>
    <t>11.b.5</t>
  </si>
  <si>
    <t>11.b.6</t>
  </si>
  <si>
    <t>11.b.7</t>
  </si>
  <si>
    <t>11.b.8</t>
  </si>
  <si>
    <t>11.b.9</t>
  </si>
  <si>
    <t>11.b.10</t>
  </si>
  <si>
    <t>11.b.11</t>
  </si>
  <si>
    <t>11.b.12</t>
  </si>
  <si>
    <t>11.b.13</t>
  </si>
  <si>
    <t>11.b.14</t>
  </si>
  <si>
    <t>11.b.15</t>
  </si>
  <si>
    <t>11.b.16</t>
  </si>
  <si>
    <t>11.d.1</t>
  </si>
  <si>
    <t>11.d.2</t>
  </si>
  <si>
    <t>11.d.3</t>
  </si>
  <si>
    <t>11.d.4</t>
  </si>
  <si>
    <t>11.d.5</t>
  </si>
  <si>
    <t>Prozesse zur Sammlung und Bewertung analyserelevanter Informationen sind definiert und dokumentiert. Es wird sichergestellt, dass alle vorhandenen und relevanten Protokolldaten miteinbezogen und aufbewahrt werden.</t>
  </si>
  <si>
    <t>11.f.1</t>
  </si>
  <si>
    <t>11.f.2</t>
  </si>
  <si>
    <t>Der Zugriff auf oder die Veränderung von Daten mit besonderem Schutzbedarf, einschließlich deren Löschung wird protokolliert. Die Protokolldaten können nicht unbefugt verändert oder gelöscht werden.</t>
  </si>
  <si>
    <t>11.e.1</t>
  </si>
  <si>
    <t>11.e.2</t>
  </si>
  <si>
    <t>11.e.3</t>
  </si>
  <si>
    <t>11.e.4</t>
  </si>
  <si>
    <t>11.e.5</t>
  </si>
  <si>
    <t>11.e.6</t>
  </si>
  <si>
    <t>11.e.7</t>
  </si>
  <si>
    <t>11.e.8</t>
  </si>
  <si>
    <t>11.e.9</t>
  </si>
  <si>
    <t>11.e.10</t>
  </si>
  <si>
    <t>11.e.11</t>
  </si>
  <si>
    <t>Tätigkeiten, die im Rahmen der Reaktion auf Cybersicherheitsvorfälle durchgeführt werden, werden nachvollziehbar dokumentiert.</t>
  </si>
  <si>
    <t>12.a.1</t>
  </si>
  <si>
    <t>12.a.2</t>
  </si>
  <si>
    <t>12.a.3</t>
  </si>
  <si>
    <t>12.a.4</t>
  </si>
  <si>
    <t>12.a.5</t>
  </si>
  <si>
    <t>12.a.6</t>
  </si>
  <si>
    <t>12.a.7</t>
  </si>
  <si>
    <t>12.a.8</t>
  </si>
  <si>
    <t>12.a.9</t>
  </si>
  <si>
    <t>12.a.10</t>
  </si>
  <si>
    <t>12.a.11</t>
  </si>
  <si>
    <t>12.a.12</t>
  </si>
  <si>
    <t>Die im Rahmen der BIA ermittelten RTO, RPO und SDO Werte werden in der Konzeptionierung von Backup- und Redundanzmaßnahmen berücksichtigt.</t>
  </si>
  <si>
    <t>Abläufe bei tatsächlichen oder vermuteten Sicherheitsvorfällen werden in einem Notfallwiederherstellungsplan festgelegt und bei Notfällen angewendet.</t>
  </si>
  <si>
    <t>12.b.1</t>
  </si>
  <si>
    <t>12.b.2</t>
  </si>
  <si>
    <t>12.b.3</t>
  </si>
  <si>
    <t>12.b.4</t>
  </si>
  <si>
    <t>12.b.5</t>
  </si>
  <si>
    <t>12.b.6</t>
  </si>
  <si>
    <t>12.b.7</t>
  </si>
  <si>
    <t>Der Status von Backupdiensten sowie erfolgte Backups werden in einem Monitoring überwacht.</t>
  </si>
  <si>
    <t>12.c.1</t>
  </si>
  <si>
    <t>12.c.2</t>
  </si>
  <si>
    <t>12.c.3</t>
  </si>
  <si>
    <t>12.c.4</t>
  </si>
  <si>
    <t>12.c.5</t>
  </si>
  <si>
    <t>12.c.6</t>
  </si>
  <si>
    <t>12.c.7</t>
  </si>
  <si>
    <t>12.c.8</t>
  </si>
  <si>
    <t>12.c.9</t>
  </si>
  <si>
    <t>12.c.10</t>
  </si>
  <si>
    <t>Das Krisenmanagement wird zumindest jährlich erprobt.</t>
  </si>
  <si>
    <t>13.a.1</t>
  </si>
  <si>
    <t>13.a.2</t>
  </si>
  <si>
    <t>13.a.3</t>
  </si>
  <si>
    <t>13.a.4</t>
  </si>
  <si>
    <t>13.a.5</t>
  </si>
  <si>
    <t>13.a.6</t>
  </si>
  <si>
    <t>13.a.7</t>
  </si>
  <si>
    <t>13.a.8</t>
  </si>
  <si>
    <t>13.a.9</t>
  </si>
  <si>
    <t>13.a.10</t>
  </si>
  <si>
    <t>13.a.11</t>
  </si>
  <si>
    <t>13.b.1</t>
  </si>
  <si>
    <t>13.b.2</t>
  </si>
  <si>
    <t>13.c.1</t>
  </si>
  <si>
    <t>13.c.2</t>
  </si>
  <si>
    <t>Unter Berücksichtigung der Gegebenheiten an den eigenen Standorten werden Maßnahmen getroffen, um die eigene Infrastruktur vor umgebungsbezogenen Gefährdungen (Wassereintritt, Erdbeben etc.) zu schützen.</t>
  </si>
  <si>
    <t>2.1.1.</t>
  </si>
  <si>
    <t>2.1.4.</t>
  </si>
  <si>
    <t>2.1.3.</t>
  </si>
  <si>
    <t>2.2.1.</t>
  </si>
  <si>
    <t>3.1.1.</t>
  </si>
  <si>
    <t>3.2.4.</t>
  </si>
  <si>
    <t>3.2.5.</t>
  </si>
  <si>
    <t>3.3.1.</t>
  </si>
  <si>
    <t>3.3.2.</t>
  </si>
  <si>
    <t>3.4.1.</t>
  </si>
  <si>
    <t>3.5.4.</t>
  </si>
  <si>
    <t>3.5.3.</t>
  </si>
  <si>
    <t>3.5.5.</t>
  </si>
  <si>
    <t>2.1.2.</t>
  </si>
  <si>
    <t>13.3.3.</t>
  </si>
  <si>
    <t>8.1.2.</t>
  </si>
  <si>
    <t>1.2.2.</t>
  </si>
  <si>
    <t>2.3.2.</t>
  </si>
  <si>
    <t>12.3.1.</t>
  </si>
  <si>
    <t>12.5.</t>
  </si>
  <si>
    <t>10.2.2.</t>
  </si>
  <si>
    <t>10.3.2.</t>
  </si>
  <si>
    <t>10.3.1.</t>
  </si>
  <si>
    <t>10.4.1.</t>
  </si>
  <si>
    <t>8.1.3.</t>
  </si>
  <si>
    <t>9.1.</t>
  </si>
  <si>
    <t>5.1.1.</t>
  </si>
  <si>
    <t>5.2.</t>
  </si>
  <si>
    <t>12.1.3.</t>
  </si>
  <si>
    <t>11.3.3.</t>
  </si>
  <si>
    <t>11.4.1.</t>
  </si>
  <si>
    <t>11.5.4.</t>
  </si>
  <si>
    <t>Die Konfigurationen der Netz- und Informationssysteme werden laufend auf Einhaltung der Härtungs- und Konfigurationsmanagementvorgaben überwacht.</t>
  </si>
  <si>
    <t>6.1.1.</t>
  </si>
  <si>
    <t>9.f.4</t>
  </si>
  <si>
    <t>9.g.7</t>
  </si>
  <si>
    <t>6.4.1.</t>
  </si>
  <si>
    <t>6.4.2.</t>
  </si>
  <si>
    <t>6.5.1.</t>
  </si>
  <si>
    <t>6.9.2.</t>
  </si>
  <si>
    <t>9.j.8</t>
  </si>
  <si>
    <t>3.a.11</t>
  </si>
  <si>
    <t>9.f.5</t>
  </si>
  <si>
    <t>Es gibt eine schriftliche Informationssicherheitsrichtlinie/Informationssicherheitspolitik, die strategische Informationssicherheitsziele festlegt.</t>
  </si>
  <si>
    <t xml:space="preserve">Es ist ein Prozess für die Risikoakzeptanz mit klaren Verantwortlichkeiten und Akzeptanzkriterien definiert. </t>
  </si>
  <si>
    <t xml:space="preserve">Im Rechteanforderungsprozess wird sichergestellt, dass die Anforderung und Freigabe von Berechtigungen durch unterschiedliche Personen erfolgt (4 Augen Prinzip). </t>
  </si>
  <si>
    <t>Es existiert ein Register der vergebenen Zugangs- und Zugriffsrechte.</t>
  </si>
  <si>
    <t xml:space="preserve">Die Benutzerkonten und deren assoziierte Zugriffsrechte werden periodisch (mindestens einmal jährlich) überprüft. </t>
  </si>
  <si>
    <t>Es ist ein Prozess für den sicheren Umgang mit Notfallaccounts etabliert.</t>
  </si>
  <si>
    <t>Die Kontoverwaltung erfolgt möglichst zentralisiert über ein Verzeichnis oder einen Identitätsdienst.</t>
  </si>
  <si>
    <t>Sofern technisch möglich und zur Risikominderung sinnvoll, wird eine Multi-Faktor-Authentifizierung eingesetzt. Insbesondere gilt dies für die Authentifizierung auf extern erreichbaren Systemschnittstellen.</t>
  </si>
  <si>
    <t>Die Authentifizierung im Rahmen des Fernzugriffs wird mittels Multi-Faktor-Authentifizierung umgesetzt.</t>
  </si>
  <si>
    <t>Der Zugriff auf administrative Systeme wird mittels Multi-Faktor-Authentifizierung umgesetzt.</t>
  </si>
  <si>
    <t xml:space="preserve">Der Change Management Prozess sieht Vorkehrungen und Schritte für die Durchführung von Notfalländerungen vor. </t>
  </si>
  <si>
    <t>Abgeleitet von dem Schweregrad ist definiert, mit welcher Priorität und innerhalb von welchem Zeitfenster eine Behandlung der Schwachstellen erfolgt. Restrisiken, die sich aus der Nichtbehebung von Schwachstellen ergeben, werden über ein Risikoakzeptanzverfahren behandelt und dokumentiert.</t>
  </si>
  <si>
    <t>Die Einhaltung der Sicherheitsanforderungen wird im Rahmen des Beschaffungsprozess mittels geeigneter Methoden geprüft und bei der Beschaffungsentscheidung entsprechend berücksichtigt. Die Ergebnisse der Prüfungen werden dokumentiert.</t>
  </si>
  <si>
    <t>Entwicklungsumgebungen (Entwickler Rechner, Source Code Verwaltung, CI/CD Umgebung etc.) werden definierten Sicherheitsanforderungen folgend sicher konfiguriert.</t>
  </si>
  <si>
    <t>Prozesse zur Verwaltung von Fernzugriffen sind etabliert und dokumentiert.</t>
  </si>
  <si>
    <t>11.b.18</t>
  </si>
  <si>
    <t>Backups der Log Daten werden für eine definierte Zeitperiode aufbewahrt und vor unautorisiertem Zugriff geschützt.</t>
  </si>
  <si>
    <t>11.d.6</t>
  </si>
  <si>
    <t>Im Rahmen der Beschaffung sowie bei der Beauftragung von Neu- und Weiterentwicklungen wird eine Risikoanalyse durchgeführt.</t>
  </si>
  <si>
    <t>Protokollierungssysteme werden redundant betrieben und die Verfügbarkeit der Überwachungs- und Protokollierungssysteme wird unabhängig von den von ihnen überwachten Systemen überwacht.</t>
  </si>
  <si>
    <t>Betriebskontinuitäts und Krisenmanagement</t>
  </si>
  <si>
    <t>6.a.4</t>
  </si>
  <si>
    <t>1.a.5</t>
  </si>
  <si>
    <t>1.1.1.</t>
  </si>
  <si>
    <t>1.2.1.; 1.2.4.</t>
  </si>
  <si>
    <t>1.2.3.</t>
  </si>
  <si>
    <t>1.2.5.</t>
  </si>
  <si>
    <t>2.3.1.</t>
  </si>
  <si>
    <t>2.3.3.</t>
  </si>
  <si>
    <t>3.1.2.</t>
  </si>
  <si>
    <t>3.2.6.</t>
  </si>
  <si>
    <t>3.2.3.</t>
  </si>
  <si>
    <t>3.2.7.</t>
  </si>
  <si>
    <t>2.a.3</t>
  </si>
  <si>
    <t>2.a.8</t>
  </si>
  <si>
    <t>2.b.3</t>
  </si>
  <si>
    <t>2.b.5</t>
  </si>
  <si>
    <t>3.a.12</t>
  </si>
  <si>
    <t>4.b.3</t>
  </si>
  <si>
    <t>4.c.3</t>
  </si>
  <si>
    <t>5.a.3</t>
  </si>
  <si>
    <t>6.b.2</t>
  </si>
  <si>
    <t>7.b.1</t>
  </si>
  <si>
    <t>8.b.6</t>
  </si>
  <si>
    <t>8.d.6</t>
  </si>
  <si>
    <t>9.a.2</t>
  </si>
  <si>
    <t>9.a.4</t>
  </si>
  <si>
    <t>9.b.7</t>
  </si>
  <si>
    <t>9.c.2</t>
  </si>
  <si>
    <t>9.c.3</t>
  </si>
  <si>
    <t>9.d.2</t>
  </si>
  <si>
    <t>9.i.1</t>
  </si>
  <si>
    <t>6.5.2.</t>
  </si>
  <si>
    <t>5.1.4.</t>
  </si>
  <si>
    <t>5.1.6.</t>
  </si>
  <si>
    <t>5.1.2.; 5.1.7.</t>
  </si>
  <si>
    <t>5.1.2.; 5.1.4.</t>
  </si>
  <si>
    <t>6.2.1.</t>
  </si>
  <si>
    <t>6.3.1.; 6.3.2.</t>
  </si>
  <si>
    <t>6.4.2.; 6.4.3.</t>
  </si>
  <si>
    <t>6.1.1.; 6.2.1.</t>
  </si>
  <si>
    <t>6.1.2.</t>
  </si>
  <si>
    <t>6.2.2.</t>
  </si>
  <si>
    <t>6.6.1</t>
  </si>
  <si>
    <t>6.6.2.</t>
  </si>
  <si>
    <t>6.6.1.</t>
  </si>
  <si>
    <t>6.7.2.</t>
  </si>
  <si>
    <t>6.7.2.; 6.8.2.</t>
  </si>
  <si>
    <t>6.8.2.</t>
  </si>
  <si>
    <t>6.7.2.; 6.8.1.; 6.8.3.</t>
  </si>
  <si>
    <t>6.10.2.</t>
  </si>
  <si>
    <t>6.9.1.; 6.9.2.</t>
  </si>
  <si>
    <t>6.10.2.; 6.10.3.</t>
  </si>
  <si>
    <t>2.3.2.; 7.2.</t>
  </si>
  <si>
    <t>2.2.1.; 2.3.1.; 2.3.4.; 6.5.1.; 7.1.</t>
  </si>
  <si>
    <t>6.5.2.; 7.2.</t>
  </si>
  <si>
    <t>8.2.2.</t>
  </si>
  <si>
    <t>8.2.5.</t>
  </si>
  <si>
    <t>8.2.1.; 8.2.3.</t>
  </si>
  <si>
    <t>9.2.</t>
  </si>
  <si>
    <t>10.2.1.</t>
  </si>
  <si>
    <t>10.1.1.; 10.1.2.</t>
  </si>
  <si>
    <t>8.1.2.; 10.1.2.</t>
  </si>
  <si>
    <t>11.1.1.; 11.1.2.</t>
  </si>
  <si>
    <t>11.2.1.</t>
  </si>
  <si>
    <t>11.2.2.</t>
  </si>
  <si>
    <t>11.2.3.</t>
  </si>
  <si>
    <t>10.1.2; 11.3.1.</t>
  </si>
  <si>
    <t>11.3.2.</t>
  </si>
  <si>
    <t>11.4.2.</t>
  </si>
  <si>
    <t>11.5.2.</t>
  </si>
  <si>
    <t>11.5.2.; 11.5.3.</t>
  </si>
  <si>
    <t>11.6.2.</t>
  </si>
  <si>
    <t>11.7.1.; 11.7.2.</t>
  </si>
  <si>
    <t>11.7.1.</t>
  </si>
  <si>
    <t>11.3.2.; 11.7.1.</t>
  </si>
  <si>
    <t>12.1.2.</t>
  </si>
  <si>
    <t>12.2.1.</t>
  </si>
  <si>
    <t>12.2.2.</t>
  </si>
  <si>
    <t>12.3.2.</t>
  </si>
  <si>
    <t>12.1.3.; 12.4.3</t>
  </si>
  <si>
    <t>13.1.1.; 13.1.2.</t>
  </si>
  <si>
    <t>13.1.2.</t>
  </si>
  <si>
    <t>13.1.1.; 13.2.2.</t>
  </si>
  <si>
    <t>13.2.1.; 13.3.1.</t>
  </si>
  <si>
    <t>13.3.2.</t>
  </si>
  <si>
    <t>9.j.9</t>
  </si>
  <si>
    <t>Es ist ein Informationssicherheitsrisikomanagement-Prozess gemäß anerkanntem Standard (z.b. ISO27005, ISO31000, ÖSIHB etc.) etabliert und wird bereits durchgeführt.</t>
  </si>
  <si>
    <t xml:space="preserve">Die zulässige und sichere Nutzung von Vermögenswerten ist für Bedienstete schriftlich festgelegt, um diese Vermögenswerte vor Verlust, Diebstahl, Beschädigung, Kompromittierung etc. zu schützen. Beispielsweise: Arbeitsplatzrichtlinie, Richtlinie für mobile IT-Geräte, Mitnahme von Datenträgern und IT-Komponenten oder der Umgang mit Wechselmedien. </t>
  </si>
  <si>
    <t xml:space="preserve">Es gibt eine Richtlinie hinsichtlich der sicheren Verwendung von Wechseldatenträgern. </t>
  </si>
  <si>
    <t>Es existiert ein Medien- und Datenlöschungs- bzw. Vernichtungsprozess der gewährleistet, dass gelöschte Daten bzw. Datenträger nicht wiederhergestellt werden können.</t>
  </si>
  <si>
    <t xml:space="preserve">Schwachstellen werden in ein Schwachstellenmanagement eingepflegt und gemäß ihres Schweregrades qualitativ und/oder quantitativ bewertet.  </t>
  </si>
  <si>
    <t>Es werden Anti-Schadsoftware-Schutzmaßnahmen für E-Mail-Server eingesetzt: beispielsweise Scannen von Anhängen und/oder Sandboxing.</t>
  </si>
  <si>
    <t>Für Notfälle und Krisen sind die Entscheidungsverantwortlichkeiten für Shared Services klar definiert (z.b. Abschalten eines Services oder Netzwerksegments).</t>
  </si>
  <si>
    <t>Es werden regelmäßige (zumindest jährlich) Restore Tests durchgeführt und dokumentiert. Diese umfassen neben dem Test der Wiederherstellung einzelner Datensätze auch die Wiederherstellung gesamter Systeme/Verfahren.</t>
  </si>
  <si>
    <t>Backup-, Redundanzen und Wiederherstellungsmanagement</t>
  </si>
  <si>
    <t>Es gibt ein Sicherheitskonzept mit Maßnahmen gegen elektrische und elektromagnetische Risiken. Dieses Konzept umfasst z.B. Blitzschutz, unterbrechungsfreie Stromversorgung, Not-Aus, Schutz gegen elektrostatische Aufladung und sichere Leitungsführung.</t>
  </si>
  <si>
    <t>Origin</t>
  </si>
  <si>
    <t>Risikobehandlungsmaßnahmen und deren Priorität, Umsetzungsstatus, Behandlungsverantwortliche und ggf. Behandlungsfristen werden zentral dokumentiert und überwacht (strukturierte Maßnahmenverfolgung).</t>
  </si>
  <si>
    <t>Es gibt ein Auditprogramm, welches unter Berücksichtigung des Schutzbedarfs, des Risikos sowie der internen und externen Vorgaben die Durchführung von regelmäßigen (internen sowie unabhängigen) technischen und organisatorischen Audits plant.</t>
  </si>
  <si>
    <t>Für die Fort- und Weiterbildung von Personal, deren Tätigkeit besonders relevant für die Sicherheit ist, gibt es ein dokumentiertes Schulungs- bzw. Ausbildungsprogramm.</t>
  </si>
  <si>
    <t>Cybersicherheitsschulungen</t>
  </si>
  <si>
    <t>6.b.</t>
  </si>
  <si>
    <t>2.2.1.; 2.3.2.; 6.5.2.; 7.2.</t>
  </si>
  <si>
    <t>12.1.2.; 12.4.2.</t>
  </si>
  <si>
    <t>12.1.1.; 12.4.1.; 12.4.2.</t>
  </si>
  <si>
    <t>10.1.2.</t>
  </si>
  <si>
    <t>10.3.1.; 11.2.2.</t>
  </si>
  <si>
    <t>11.2.2.; 11.2.3.</t>
  </si>
  <si>
    <t>11.3.2.; 11.4.2.</t>
  </si>
  <si>
    <t>6.3.1; 6.3.3.</t>
  </si>
  <si>
    <t>6.2.1.; 6.2.2.; 6.2.3.</t>
  </si>
  <si>
    <t>6.7.2.; 6.9.2.</t>
  </si>
  <si>
    <t>9.2.; 12.3.2.</t>
  </si>
  <si>
    <t>3.2.1.; 3.2.3.; 11.2.2; 11.5.2.</t>
  </si>
  <si>
    <t>3.2.1.; 3.2.6.</t>
  </si>
  <si>
    <t>3.4.1.; 3.5.1.</t>
  </si>
  <si>
    <t>3.5.1.; 3.5.2.</t>
  </si>
  <si>
    <t>4.3.2.</t>
  </si>
  <si>
    <t>11.1.2.; 13.3.2.</t>
  </si>
  <si>
    <t>1.2.4.</t>
  </si>
  <si>
    <t>6.4.2; 6.4.3.</t>
  </si>
  <si>
    <t>6.1.2.b</t>
  </si>
  <si>
    <t>6.9.1.</t>
  </si>
  <si>
    <t>3.5.3.; 3.5.5.</t>
  </si>
  <si>
    <t>Lessons Identified/Lessons Learned Prozesse werden nach Vorfällen initiiert und beziehen relevante Beteiligte der Vorfallsbehandlung ein.</t>
  </si>
  <si>
    <t>3.6.3.</t>
  </si>
  <si>
    <t>3.6.1.; 3.6.2.</t>
  </si>
  <si>
    <t>12.b.8</t>
  </si>
  <si>
    <t>4.2.5.</t>
  </si>
  <si>
    <t>4.3.1.</t>
  </si>
  <si>
    <t>12.c.11</t>
  </si>
  <si>
    <t>Es sind Mindestsicherheitsmaßnahmen zur Gewährleistung der Aufrechterhaltung der Sicherheit von Netz- und Informationssystemen in Notfall- und Krisensituationen definiert.</t>
  </si>
  <si>
    <t>4.1.1.</t>
  </si>
  <si>
    <t>4.1.3.</t>
  </si>
  <si>
    <t>4.1.2.</t>
  </si>
  <si>
    <t>4.1.4.</t>
  </si>
  <si>
    <t>12.a.13</t>
  </si>
  <si>
    <t>5.1.1.; 5.1.2.; 5.1.3.; 5.1.5.</t>
  </si>
  <si>
    <t>Abgeleitet von der Risikoanalyse werden Sicherheitsanforderungen definiert (u.a. Bereitstellung Patches, Informationen zur sicheren Konfiguration und Härtung, Bereitstellung Informationen zu eingesetzten Hard- und Softwarekomponenten).</t>
  </si>
  <si>
    <t>2.2.2.; 2.2.3.; 7.2.</t>
  </si>
  <si>
    <t>12.4.1.</t>
  </si>
  <si>
    <t>12.4.2.</t>
  </si>
  <si>
    <t>4.a.4</t>
  </si>
  <si>
    <t>4.a.5</t>
  </si>
  <si>
    <t>4.2.4.; 13.1.2.</t>
  </si>
  <si>
    <t>4.2.1.</t>
  </si>
  <si>
    <t>4.2.2.</t>
  </si>
  <si>
    <t>4.2.6.</t>
  </si>
  <si>
    <t>13.c.3</t>
  </si>
  <si>
    <t>13.1.3.</t>
  </si>
  <si>
    <t>Es gibt klare Vorgaben hinichtlich der Sicherheit von genutzten Authentifizierungsinformationen (z.B. Passwortlänge, Komplexität, sicherer Umgang).</t>
  </si>
  <si>
    <t>8.f.7</t>
  </si>
  <si>
    <t>9.i.12</t>
  </si>
  <si>
    <t>6.10.1.</t>
  </si>
  <si>
    <t>6.7.1.</t>
  </si>
  <si>
    <t>3.2.1.</t>
  </si>
  <si>
    <t>Es ist ein Verfahren für das Krisenmanagement festgelegt.</t>
  </si>
  <si>
    <t>Es ist ein vollständiges, genaues, aktuelles und kohärentes Inventar der eigenen Anlagen und Werte erstellt. Dieses wird gepflegt und Änderungen der Einträge im Anlagen- und Werteinventar werden auf nachvollziehbare Weise erfasst.</t>
  </si>
  <si>
    <t>Es wird in geplanten Zeitabständen überprüft, ob Sicherheitsvorfälle entsprechende Post Incident Reviews nach sich zogen.</t>
  </si>
  <si>
    <t>Die Klassifikation der Vermögenswerte wird regelmäßig abhängig vom Schutzbedarf bzw. der Risikobewertung auf Angemessenheit und Aktualität geprüft.</t>
  </si>
  <si>
    <t>Die Vollständigkeit und Aktualität des Inventars von Vermögenswerten wird regelmäßig abhängig vom Schutzbedarf bzw. der Risikobewertung geprüft.</t>
  </si>
  <si>
    <t>Vor dem Ende des Lebenszyklus (Beendigung der Bereitstellung von Security Updates) von eingesetzten Produkten/Technologien wird rechtzeitig eine Ablöseplanung initiiert.</t>
  </si>
  <si>
    <t>Es wird – soweit angemessen – sichergestellt, dass erforderliche Ressourcen kontinuierlich überwacht werden und auf geänderte Anforderungen aus Backup- oder Redundanzperspektive rechtzeitig reagiert werden kann.</t>
  </si>
  <si>
    <t>6.4.1.; 6.4.4.</t>
  </si>
  <si>
    <t>8.1.1.; 8.1.2.; 8.2.4.</t>
  </si>
  <si>
    <t>8.1.2.; 10.1.2.; 8.2.4.</t>
  </si>
  <si>
    <t>Es wird sichergestellt, dass die Mitglieder der Leitungsorgane ihre Rolle, Verantwortung und Befugnisse in Bezug auf die Sicherheit von Netzen und Informationssystemen verstehen und entsprechend handeln.</t>
  </si>
  <si>
    <t>11.5.1.; 11.5.2.</t>
  </si>
  <si>
    <t>Es gibt einen dokumentierten Prozess zur Verwaltung des gesamten Lebenszyklus von Identitäten.</t>
  </si>
  <si>
    <t>11.6.1.; 11.6.2.; 11.6.3.; 11.7.2.</t>
  </si>
  <si>
    <t>1.1.1.; 1.2.6.</t>
  </si>
  <si>
    <t>Die Abdeckung und Effektivität der eingesetzten Lösungen und Prozesse zur Protokollierung wird zumindest alle 2 Jahre evaluiert (z.B. Abdeckung des MITRE ATT&amp;CK Framework).</t>
  </si>
  <si>
    <t>Das Korrelations- und Analysesystem nutzt zielführende und erprobte Alarmschwellen sowie Anwendungsfälle (Use Cases), um sicherheitsrelevante Ereignisse in der IKT Infrastruktur zu erkennen. Die Use Cases werden laufend hinsichtlich ihrer Tauglichkeit bewertet (z.B. im Rahmen von Red Teaming Exercises) und ggf. verbessert.</t>
  </si>
  <si>
    <t>Es ist vertraglich geregelt, welche Sicherheitsanforderungen (Geheimhaltungserklärung, Recht am geistigen Eigentum, etc.) für Bedienstete auch nach Beendigung des Dienstverhältnis weiterbestehen.</t>
  </si>
  <si>
    <t>Es sind Vorschriften für die Sicherheit der Entwicklung von Netz- und Informationssystemen (einschließlich Software) festgelegt. Diese werden bei der internen Entwicklung von Netz- und Informationssystemen sowie bei der Auslagerung der Entwicklung angewendet. Die Vorschriften gelten für alle Entwicklungsphasen, einschließlich Spezifikation, Konzeption, Entwicklung, Umsetzung und Tests.</t>
  </si>
  <si>
    <t xml:space="preserve">Die Beschaffung von IKT-Diensten oder IKT-Produkten erfolgt entlang einer strukturierten Vorgehensweise und unter Einbindung der Informationssicherheitsabteilung.  </t>
  </si>
  <si>
    <t>Im Rahmen des Software Entwicklungsprozess finden automatisierte Sicherheitstests statt (z.B. Static oder Dynamic Application Security Testing).</t>
  </si>
  <si>
    <t>Betriebssystem- und Datenpartitionen auf Endbenutzergeräten werden verschlüsselt. Beispielsweise Windows BitLocker, Apple  FileVault, Linux dm-crypt.</t>
  </si>
  <si>
    <t>Es gibt eine Richtlinie, welche Vorgaben für die Reaktion auf Cybersicherheitsvorfälle enthält.</t>
  </si>
  <si>
    <t xml:space="preserve">Es wird ein dediziertes System zur Korrelation und Analyse von sicherheitsrelevanten Ereignissen verwendet, um Vorfälle zu erkennen. </t>
  </si>
  <si>
    <t>Sicherheitslösungen im Netzwerk unterstützen die (automatisierte) Reaktion auf potenzielle Sicherheitsereignisse. Beispielsweise Netzwerk-Intrusion-Detection-Systeme (IDS) oder äquivalente Cloud-Dienste.</t>
  </si>
  <si>
    <t>Die Schutzmaßnahmen werden laufend überwacht und in geplanten Zeitabständen getestet.</t>
  </si>
  <si>
    <t>Es wird laufend evaluiert, ob das angestrebte Sicherheitsniveau mit den verfügbaren personellen, zeitlichen und finanziellen Ressourcen auch erreicht werden kann. Ist das nicht möglich, dann werden die Sicherheitsstrategie oder die Geschäftsprozesse bzw. die ihnen zugehörige Informationsverarbeitung geändert oder weitere Ressourcen bereitgestellt.</t>
  </si>
  <si>
    <t>Die Einhaltung sowie die Wirksamkeit interner und externer Sicherheitsrichtlinie(n), Vorgaben und umgesetzten Sicherheitsmaßnahmen wird periodisch anhand von geeigneten Indikatoren und Methoden (z.B. IKS, Kennzahlen) evaluiert.</t>
  </si>
  <si>
    <t>Im Inventar werden alle Vermögenswerte hinsichtlich ihrer Kritikalität bzw. ihres Schutzbedarf (zumindest in Bezug auf deren Vertraulichkeit, Integrität und Verfügbarkeit) klassifiziert.</t>
  </si>
  <si>
    <t>Für Informationen (außerhalb des Geltungsbereichs der klassifizierten Informationen lt. Informationssicherheitsgesetz) sind organisationsspezifische Klassifizierungsstufen und zugehörige Handlungsanweisungen festgelegt.</t>
  </si>
  <si>
    <t>Beim Ausscheiden von Bediensteten kommt ein geregelter und dokumentierter Prozess zur Anwendung.</t>
  </si>
  <si>
    <t>Beim Funktionswechsel von Bediensteten kommt ein geregelter und dokumentierter Prozess zur Anwendung. Die Zugangsberechtigungen sowie Zugriffsrechte werden auf Übereinstimmung mit den neuen Anforderungen überprüft und gegebenenfalls angepasst.</t>
  </si>
  <si>
    <t>Ein/e Vorgehensweise/Prozess zur Untersuchung angeblicher (bewusster oder versehentlicher) Verletzungen von Sicherheitsvorgaben sowie potenzielle Konsequenzen sind festgelegt, von der Leitungsebene verabschiedet und allen Bediensteten bekannt.</t>
  </si>
  <si>
    <t>Administrative Systeme werden ausschließlich zur Durchführung von administrativen Tätigkeiten und nicht für andere Tätigkeiten verwendet.</t>
  </si>
  <si>
    <t>Die Konfigurationen der Netz- und Informationssysteme werden dokumentiert, bei wesentlichen Änderungen aktualisiert und jährlich überprüft.</t>
  </si>
  <si>
    <t>Ein dediziertes logisches oder physisches Netzwerk wird verwendet, um administrative Systeme mit den zu verwaltenden Systemen zu verbinden.</t>
  </si>
  <si>
    <t>Tätigkeiten im Zuge von Wartungsarbeiten mittels Fernzugriff werden aufgezeichnet (Logging der Inhaltsdaten) und dokumentiert.</t>
  </si>
  <si>
    <t>Für öffentlich erreichbare Dienste, die hohe Anforderungen hinsichtlich deren Verfügbarkeit haben, sind Maßnahmen zum Schutz gegen DDoS Angriffe umgesetzt.</t>
  </si>
  <si>
    <t>Daten werden während der Übertragung mit geeigneten Methoden verschlüsselt. Beispielsweise mit Transport Layer Security (TLS) oder Open Secure Shell (OpenSSH).</t>
  </si>
  <si>
    <t>Kriterien für die Bewertung und Kategorisierung von Cybersicherheitsvorfällen sowie Eskalationswege und -stufen sind festgelegt.</t>
  </si>
  <si>
    <t>Es ist festgelegt, welche IT-Anwendungen, im Fall eines nur eingeschränkt möglichen IT-Betriebs, mit welcher Priorität betrieben werden (Wiederanlaufliste). Dies ist schriftlich dokumentiert (Notlaufplan). Die Rückführung in den Normalbetrieb ist definiert und beschrieben.</t>
  </si>
  <si>
    <t>Die Maßnahmenwirksamkeit im Bereich der Notfallvorsorge wird in regelmäßigen (zumindest jährlichen) Notfallübungen geübt und geprüft.</t>
  </si>
  <si>
    <t xml:space="preserve">Es werden regelmäßige ISMS Audits durch die Leitungsebene initiiert, um zu prüfen ob Ziele, Vorgaben, Maßnahmen und Verfahren innerhalb der Einrichtung die gesetzlichen und normativen Vorschriften erfüllen, nach wie vor geeignet sind, um die Informationssicherheitsziele zu erreichen, korrekt umgesetzt sind und von allen Beteiligten eingehalten werden sowie einwandfrei funktionieren und wirksam sind. </t>
  </si>
  <si>
    <t>Entsprechend eines risikoorientierten Ansatzes stellt die Einrichtung sicher, dass die eingesetzten Systemversionen aus sicherheitstechnischer Sicht auf dem möglichst aktuellsten Stand sind.</t>
  </si>
  <si>
    <t>Die Leitungsebene gibt im Rahmen der Informationssicherheitsrichtlinie/Informationssicherheitspolitik ein klares Bekenntnis zur Bedeutung der Informationssicherheit für die Einrichtung ab. Dazu zählen insbesondere die Unterstützung der Ziele und Prinzipien der Informationssicherheit und die Erklärung ihrer Übereinstimmung mit den Einrichtungszielen und -strategien.</t>
  </si>
  <si>
    <t>Die Prozesse und Verfahren werden regelmäßig, bzw. bei jeder relevanten Änderung in der Einrichtung, den Geschäftsprozessen oder der IT-Infrastruktur aktualisiert und durch Tests und/oder Übungen überprüft.</t>
  </si>
  <si>
    <t xml:space="preserve">Um den Verfügbarkeitsanspruch und die Priorität von IT-Verfahren der Einrichtung darstellen zu können, sind entsprechende Verfügbarkeitsklassen definiert und zugeordnet. </t>
  </si>
  <si>
    <t>Sofern die Krisen-Einsatzinfrastruktur auf einem Standort außerhalb der Einrichtung realisiert wird, verfügt diese über eine (zumindest rasch herstellbare) IKT-Anbindung zur Einrichtung.</t>
  </si>
  <si>
    <t>Subkapitel RG</t>
  </si>
  <si>
    <t>Anmerkung SFB</t>
  </si>
  <si>
    <t>Anmerkung Ist-Zustand</t>
  </si>
  <si>
    <t>Bew. SFB</t>
  </si>
  <si>
    <t>Bew. Ist Zustand</t>
  </si>
  <si>
    <t>ID help</t>
  </si>
  <si>
    <t>Subkapitel</t>
  </si>
  <si>
    <t>Anz. Controls</t>
  </si>
  <si>
    <t>Anz Ist-Zustand not rated</t>
  </si>
  <si>
    <t>1.a</t>
  </si>
  <si>
    <t>2.a</t>
  </si>
  <si>
    <t>2.b</t>
  </si>
  <si>
    <t>3.a</t>
  </si>
  <si>
    <t>3.b</t>
  </si>
  <si>
    <t>3.c</t>
  </si>
  <si>
    <t>3.d</t>
  </si>
  <si>
    <t>4.a</t>
  </si>
  <si>
    <t>4.b</t>
  </si>
  <si>
    <t>4.c</t>
  </si>
  <si>
    <t>4.d</t>
  </si>
  <si>
    <t>4.e</t>
  </si>
  <si>
    <t>5.a</t>
  </si>
  <si>
    <t>5.b</t>
  </si>
  <si>
    <t>5.c</t>
  </si>
  <si>
    <t>5.d</t>
  </si>
  <si>
    <t>6.a</t>
  </si>
  <si>
    <t>6.b</t>
  </si>
  <si>
    <t>7.a</t>
  </si>
  <si>
    <t>7.b</t>
  </si>
  <si>
    <t>8.a</t>
  </si>
  <si>
    <t>8.b</t>
  </si>
  <si>
    <t>8.c</t>
  </si>
  <si>
    <t>8.d</t>
  </si>
  <si>
    <t>8.e</t>
  </si>
  <si>
    <t>8.f</t>
  </si>
  <si>
    <t>8.g</t>
  </si>
  <si>
    <t>9.a</t>
  </si>
  <si>
    <t>9.b</t>
  </si>
  <si>
    <t>9.c</t>
  </si>
  <si>
    <t>9.d</t>
  </si>
  <si>
    <t>9.e</t>
  </si>
  <si>
    <t>9.f</t>
  </si>
  <si>
    <t>9.g</t>
  </si>
  <si>
    <t>9.h</t>
  </si>
  <si>
    <t>9.i</t>
  </si>
  <si>
    <t>9.j</t>
  </si>
  <si>
    <t>10.a</t>
  </si>
  <si>
    <t>11.a</t>
  </si>
  <si>
    <t>11.b</t>
  </si>
  <si>
    <t>11.c</t>
  </si>
  <si>
    <t>11.d</t>
  </si>
  <si>
    <t>11.f</t>
  </si>
  <si>
    <t>12.a</t>
  </si>
  <si>
    <t>12.b</t>
  </si>
  <si>
    <t>12.c</t>
  </si>
  <si>
    <t>13.a</t>
  </si>
  <si>
    <t>13.b</t>
  </si>
  <si>
    <t>13.c</t>
  </si>
  <si>
    <t>11.e</t>
  </si>
  <si>
    <t>Kapitel</t>
  </si>
  <si>
    <t>Summe RG je Subkapitel</t>
  </si>
  <si>
    <r>
      <t xml:space="preserve">Avg Reifegrad Subkapitel rated und </t>
    </r>
    <r>
      <rPr>
        <b/>
        <u/>
        <sz val="11"/>
        <color theme="1"/>
        <rFont val="Calibri"/>
        <family val="2"/>
        <scheme val="minor"/>
      </rPr>
      <t>nicht</t>
    </r>
    <r>
      <rPr>
        <b/>
        <sz val="11"/>
        <color theme="1"/>
        <rFont val="Calibri"/>
        <family val="2"/>
        <scheme val="minor"/>
      </rPr>
      <t xml:space="preserve"> NR</t>
    </r>
  </si>
  <si>
    <t>Soll RG</t>
  </si>
  <si>
    <t>Anzahl Subjakpitel je Reifegrad</t>
  </si>
  <si>
    <t>Subkapitel gesamt (muss 50 sein)</t>
  </si>
  <si>
    <t>Gesamt</t>
  </si>
  <si>
    <t>1.a. Rollen und Verantwortlichkeiten der Leitungsorgane</t>
  </si>
  <si>
    <t>2.a. Sicherheitsrichtlinien</t>
  </si>
  <si>
    <t>2.b. Funktionen, Aufgaben und Verantwortlichkeiten</t>
  </si>
  <si>
    <t>3.a. Risikomanagementrichtlinie und -prozess</t>
  </si>
  <si>
    <t>3.b. Beurteilung der Effektivität von Risikomanagementmaßnahmen</t>
  </si>
  <si>
    <t>3.c. Überwachung der Einhaltung von Vorgaben</t>
  </si>
  <si>
    <t>3.d. Unabhängige Überprüfungen</t>
  </si>
  <si>
    <t>4.a. Inventarisierung von Vermögenswerten</t>
  </si>
  <si>
    <t>4.b. Klassifikation von Vermögenswerten</t>
  </si>
  <si>
    <t>4.c. Handhabung von Vermögenswerten</t>
  </si>
  <si>
    <t>4.d. Umgang mit Wechseldatenträger</t>
  </si>
  <si>
    <t>4.e. Rücknahme oder Löschung von Vermögenswerten</t>
  </si>
  <si>
    <t>5.a. Sicherheit im Personalwesen</t>
  </si>
  <si>
    <t>5.b. Hintergrundüberprüfung</t>
  </si>
  <si>
    <t>5.c. Verfahren bei Beendigung oder Wechsel des Beschäftigungsverhältnisses</t>
  </si>
  <si>
    <t>5.d. Disziplinarmaßnahmen</t>
  </si>
  <si>
    <t>6.a. Bewusstseinsschaffung und Cyberhygiene</t>
  </si>
  <si>
    <t>6.b. Cybersicherheitsschulungen</t>
  </si>
  <si>
    <t>7.a. Richtlinie zur Sicherheit von Lieferketten</t>
  </si>
  <si>
    <t>7.b. Lieferantenverzeichnis</t>
  </si>
  <si>
    <t>8.a. Zugangssteuerungsrichtlinie</t>
  </si>
  <si>
    <t>8.b. Verwaltung von Zugriffsberechtigungen</t>
  </si>
  <si>
    <t>8.c. Privilegierte und administrative Zugänge</t>
  </si>
  <si>
    <t>8.d. Systeme und Anwendungen zur Systemadministration</t>
  </si>
  <si>
    <t>8.e. Identifikation</t>
  </si>
  <si>
    <t>8.f. Authentifikation</t>
  </si>
  <si>
    <t>8.g. Multi-Faktor-Authentifikation</t>
  </si>
  <si>
    <t>9.a. Konfigurationsmanagement</t>
  </si>
  <si>
    <t>9.b. Änderungsmanagement und Wartung</t>
  </si>
  <si>
    <t>9.c. Umgang mit Schwachstellen und deren Offenlegung</t>
  </si>
  <si>
    <t>9.d. Sicherheitstests</t>
  </si>
  <si>
    <t>9.e. Patchmanagement</t>
  </si>
  <si>
    <t>9.f. Sicherheit bei der Beschaffung von Dienstleistungen, Systemen und Produkten</t>
  </si>
  <si>
    <t>9.g. Sichere Softwareentwicklung</t>
  </si>
  <si>
    <t>9.h. Netzwerksegmentierung</t>
  </si>
  <si>
    <t>9.i. Netzwerksicherheit</t>
  </si>
  <si>
    <t>9.j. Schutz vor bösartiger und unautorisierter Software</t>
  </si>
  <si>
    <t>10.a. Kryptographierichtlinie</t>
  </si>
  <si>
    <t>11.a. Richtlinie zum Umgang mit Cybersicherheitsvorfällen</t>
  </si>
  <si>
    <t>11.b. Überwachung und Protokollierung</t>
  </si>
  <si>
    <t>11.c. Meldung von Ereignissen</t>
  </si>
  <si>
    <t>11.d. Erhebung und Klassifikation von Ereignissen</t>
  </si>
  <si>
    <t>11.e. Reaktion auf Cybersicherheitsvorfällen</t>
  </si>
  <si>
    <t>11.f. Erkenntnisse nach Cybersicherheitsvorfällen</t>
  </si>
  <si>
    <t>12.a. Betriebskontinuitätsmanagement und Notfallwiederherstellungspläne</t>
  </si>
  <si>
    <t>12.b. Backup-, Redundanzen und Wiederherstellungsmanagement</t>
  </si>
  <si>
    <t>12.c. Krisenmanagement</t>
  </si>
  <si>
    <t>13.a. Sicherheitsperimeter und physische Zutrittskontrollen</t>
  </si>
  <si>
    <t>13.b. Schutz vor umgebungsbezogenen Gefährdungen</t>
  </si>
  <si>
    <t>13.c. Versorgungseinrichtungen</t>
  </si>
  <si>
    <t>Neu</t>
  </si>
  <si>
    <t xml:space="preserve">Vor der Anstellung findet eine Überprüfung der Bewerbenden und gegebenenfalls des Personals direkter Zulieferer und Dienstleistende hinsichtlich ihrer Vertrauenswürdigkeit und Qualifikation statt. </t>
  </si>
  <si>
    <t>Fernzugriffe von Lieferant:innen werden nur temporär nach einer Zugriffsanfrage kürzestmöglich freigeschalten.</t>
  </si>
  <si>
    <t>SECURITY FRAMEWORK BUND 2 (SFB2)</t>
  </si>
  <si>
    <t xml:space="preserve">In Österreich ist Cybersicherheit eine Querschnittsmaterie. Jedes Ministerium ist sohin für die Beurteilung und Umsetzung der für sich als relevant eingestuften Cybersicherheitsmaßnahmen selbst zuständig und verantwortlich. Dies hat zur Folge, dass es keinen gemeinsamen Cybersicherheitsstandard für die öffentliche Verwaltung gibt.
Dies erkennend hat das BKA beginnend mit 2023 unter Einbindung von 7 Ministerien und zentralen Dienstleistern ein Projekt zur Entwicklung und Konsolidierung von allgemein gültigen Cybersicherheitsanforderungen im öffentlichen Dienst durchgeführt. Basierend auf den Erfahrungen der implementierenden Ministerien und obersten Organe wurde nunmehr die hier vorliegende Version 2 entwickelt, welche auch die Herausforderungen durch die NIS2-RL adressiert.
Der Erfolg dieses über die Ministeriengrenzen entwickelten Standards wurde auch von der neuen Bundesregierung wahrgenommen. Um hier wirklich flächendeckend und gemeinsam die Cybersicherheit der öffentlichen Verwaltung heben zu können, wurde daher im Regierungsprogramm „JETZT DAS RICHTIGE TUN. Für Österreich.“ eine „verpflichtende Umsetzung des Cyber Security Framework Bund in allen Bundesministerien“ beauftragt.
Dies erlaubt es nun einerseits allen IKT- und Informationssicherheitsverantwortlichen konkret einen als Standard definierten SOLL-Zustand benennen zu können, andererseits erlaubt ein gemeinsames Rahmenwerk auch die Hebung von Synergien.
</t>
  </si>
  <si>
    <t>Bewertung IST-Zustand
(Eigensicht)</t>
  </si>
  <si>
    <t>SFB1 1.1.1</t>
  </si>
  <si>
    <t>SFB1 1.4.3</t>
  </si>
  <si>
    <t>SFB1 1.1.3</t>
  </si>
  <si>
    <t>SFB1 1.5.6</t>
  </si>
  <si>
    <t>SFB1 1.4.2</t>
  </si>
  <si>
    <t>SFB1 1.2.1</t>
  </si>
  <si>
    <t>SFB1 1.2.2</t>
  </si>
  <si>
    <t>SFB1 1.2.3</t>
  </si>
  <si>
    <t>SFB1 1.2.4</t>
  </si>
  <si>
    <t>SFB1 1.2.5</t>
  </si>
  <si>
    <t>SFB1 1.2.7</t>
  </si>
  <si>
    <t>SFB1 1.2.8</t>
  </si>
  <si>
    <t>SFB1 1.2.9</t>
  </si>
  <si>
    <t>SFB1 1.2.10</t>
  </si>
  <si>
    <t>SFB1 1.1.4</t>
  </si>
  <si>
    <t>SFB1 1.1.6</t>
  </si>
  <si>
    <t>SFB1 1.1.5</t>
  </si>
  <si>
    <t>SFB1 1.1.7</t>
  </si>
  <si>
    <t>SFB1 1.1.8</t>
  </si>
  <si>
    <t>SFB1 1.1.10</t>
  </si>
  <si>
    <t>SFB1 1.1.11</t>
  </si>
  <si>
    <t>SFB1 1.4.5</t>
  </si>
  <si>
    <t>SFB1 1.1.14</t>
  </si>
  <si>
    <t>SFB1 1.1.15</t>
  </si>
  <si>
    <t>SFB1 1.1.13</t>
  </si>
  <si>
    <t>SFB1 1.3.7</t>
  </si>
  <si>
    <t>SFB1 1.3.1</t>
  </si>
  <si>
    <t>SFB1 1.3.3</t>
  </si>
  <si>
    <t>SFB1 1.3.4</t>
  </si>
  <si>
    <t>SFB1 1.3.5</t>
  </si>
  <si>
    <t>SFB1 1.3.6</t>
  </si>
  <si>
    <t>SFB1 1.5.1</t>
  </si>
  <si>
    <t>SFB1 1.3.2</t>
  </si>
  <si>
    <t>SFB1 1.5.2</t>
  </si>
  <si>
    <t>SFB1 3.2.1</t>
  </si>
  <si>
    <t>SFB1 1.1.9</t>
  </si>
  <si>
    <t>SFB1 3.2.3</t>
  </si>
  <si>
    <t>SFB1 3.2.8</t>
  </si>
  <si>
    <t>SFB1 3.2.9</t>
  </si>
  <si>
    <t>SFB1 3.2.6</t>
  </si>
  <si>
    <t>SFB1 1.6.4</t>
  </si>
  <si>
    <t>SFB1 1.6.3</t>
  </si>
  <si>
    <t>SFB1 1.6.12</t>
  </si>
  <si>
    <t>SFB1 1.6.1</t>
  </si>
  <si>
    <t>SFB1 1.6.2</t>
  </si>
  <si>
    <t>SFB1 1.6.8</t>
  </si>
  <si>
    <t>SFB1 1.6.9</t>
  </si>
  <si>
    <t>SFB1 1.6.10</t>
  </si>
  <si>
    <t>SFB1 1.6.11</t>
  </si>
  <si>
    <t>SFB1 1.1.2</t>
  </si>
  <si>
    <t>SFB1 1.6.6</t>
  </si>
  <si>
    <t>SFB1 2.2.1</t>
  </si>
  <si>
    <t>SFB1 2.1.4</t>
  </si>
  <si>
    <t>SFB1 2.2.5</t>
  </si>
  <si>
    <t>SFB1 2.2.2</t>
  </si>
  <si>
    <t>SFB1 2.1.6</t>
  </si>
  <si>
    <t>SFB1 2.1.5</t>
  </si>
  <si>
    <t>SFB1 2.1.7</t>
  </si>
  <si>
    <t>SFB1 2.2.6</t>
  </si>
  <si>
    <t>SFB1 2.1.3</t>
  </si>
  <si>
    <t>SFB1 5.2.1</t>
  </si>
  <si>
    <t>SFB1 5.2.2</t>
  </si>
  <si>
    <t>SFB1 5.2.3</t>
  </si>
  <si>
    <t>SFB1 5.2.4</t>
  </si>
  <si>
    <t>SFB1 5.2.5</t>
  </si>
  <si>
    <t>SFB1 4.1.1</t>
  </si>
  <si>
    <t>SFB1 4.1.2</t>
  </si>
  <si>
    <t>SFB1 4.1.3</t>
  </si>
  <si>
    <t>SFB1 4.1.4</t>
  </si>
  <si>
    <t>SFB1 4.1.5</t>
  </si>
  <si>
    <t>SFB1 4.1.6</t>
  </si>
  <si>
    <t>SFB1 4.2.1</t>
  </si>
  <si>
    <t>SFB1 4.2.4</t>
  </si>
  <si>
    <t>SFB1 6.2.8</t>
  </si>
  <si>
    <t>SFB1 4.2.2</t>
  </si>
  <si>
    <t>SFB1 5.1.1</t>
  </si>
  <si>
    <t>SFB1 5.1.6</t>
  </si>
  <si>
    <t>SFB1 5.1.2</t>
  </si>
  <si>
    <t>SFB1 5.1.7</t>
  </si>
  <si>
    <t>SFB1 5.1.9</t>
  </si>
  <si>
    <t>SFB1 5.1.3</t>
  </si>
  <si>
    <t>SFB1 5.1.5</t>
  </si>
  <si>
    <t>SFB1 5.1.4</t>
  </si>
  <si>
    <t>SFB1 5.1.8</t>
  </si>
  <si>
    <t>SFB1 6.2.5</t>
  </si>
  <si>
    <t>SFB1 3.1.1</t>
  </si>
  <si>
    <t>SFB1 3.1.3</t>
  </si>
  <si>
    <t>SFB1 3.1.6</t>
  </si>
  <si>
    <t>SFB1 6.1.6</t>
  </si>
  <si>
    <t>SFB1 6.1.10</t>
  </si>
  <si>
    <t>SFB1 6.1.2</t>
  </si>
  <si>
    <t>SFB1 6.1.7</t>
  </si>
  <si>
    <t>SFB1 6.1.3</t>
  </si>
  <si>
    <t>SFB1 6.1.4</t>
  </si>
  <si>
    <t>SFB1 6.1.5</t>
  </si>
  <si>
    <t>SFB1 3.2.4</t>
  </si>
  <si>
    <t>SFB1 6.1.14</t>
  </si>
  <si>
    <t>SFB1 3.2.2</t>
  </si>
  <si>
    <t>SFB1 3.3.1</t>
  </si>
  <si>
    <t>SFB1 3.3.3</t>
  </si>
  <si>
    <t>SFB1 3.4.1</t>
  </si>
  <si>
    <t>SFB1 3.4.2</t>
  </si>
  <si>
    <t>SFB1 3.4.3</t>
  </si>
  <si>
    <t>SFB1 3.3.2</t>
  </si>
  <si>
    <t>SFB1 3.3.5</t>
  </si>
  <si>
    <t>SFB1 3.4.10</t>
  </si>
  <si>
    <t>SFB1 3.4.6</t>
  </si>
  <si>
    <t>SFB1 3.4.7</t>
  </si>
  <si>
    <t>SFB1 3.4.5</t>
  </si>
  <si>
    <t>SFB1 6.2.1</t>
  </si>
  <si>
    <t>SFB1 6.2.4</t>
  </si>
  <si>
    <t>SFB1 6.2.2</t>
  </si>
  <si>
    <t>SFB1 6.2.6</t>
  </si>
  <si>
    <t>SFB1 6.2.7</t>
  </si>
  <si>
    <t>SFB1 3.4.8</t>
  </si>
  <si>
    <t>SFB1 3.4.9</t>
  </si>
  <si>
    <t>SFB1 3.4.13</t>
  </si>
  <si>
    <t>SFB1 3.4.11</t>
  </si>
  <si>
    <t>SFB1 3.4.12</t>
  </si>
  <si>
    <t>SFB1 8.1.7</t>
  </si>
  <si>
    <t>SFB1 3.1.4</t>
  </si>
  <si>
    <t>SFB1 3.5.1</t>
  </si>
  <si>
    <t>SFB1 3.5.2</t>
  </si>
  <si>
    <t>SFB1 3.5.3</t>
  </si>
  <si>
    <t>SFB1 3.5.4</t>
  </si>
  <si>
    <t>SFB1 3.5.5</t>
  </si>
  <si>
    <t>SFB1 3.5.6</t>
  </si>
  <si>
    <t>SFB1 3.5.7</t>
  </si>
  <si>
    <t>SFB1 3.5.8</t>
  </si>
  <si>
    <t>SFB1 3.5.9</t>
  </si>
  <si>
    <t>SFB1 9.1.2</t>
  </si>
  <si>
    <t>SFB1 8.2.10</t>
  </si>
  <si>
    <t>SFB1 8.2.1</t>
  </si>
  <si>
    <t>SFB1 8.1.1</t>
  </si>
  <si>
    <t>SFB1 8.1.2</t>
  </si>
  <si>
    <t>SFB1 8.1.3</t>
  </si>
  <si>
    <t>SFB1 8.2.7</t>
  </si>
  <si>
    <t>SFB1 8.2.8</t>
  </si>
  <si>
    <t>SFB1 8.1.4</t>
  </si>
  <si>
    <t>SFB1 8.2.2</t>
  </si>
  <si>
    <t>SFB1 8.2.3</t>
  </si>
  <si>
    <t>SFB1 8.2.4</t>
  </si>
  <si>
    <t>SFB1 8.2.9</t>
  </si>
  <si>
    <t>SFB1 8.2.6</t>
  </si>
  <si>
    <t>SFB1 9.2.5</t>
  </si>
  <si>
    <t>SFB1 8.3.1</t>
  </si>
  <si>
    <t>SFB1 8.3.2</t>
  </si>
  <si>
    <t>SFB1 8.3.3</t>
  </si>
  <si>
    <t>SFB1 8.3.4</t>
  </si>
  <si>
    <t>SFB1 9.3.2</t>
  </si>
  <si>
    <t>SFB1 9.1.3</t>
  </si>
  <si>
    <t>SFB1 9.1.1</t>
  </si>
  <si>
    <t>SFB1 9.1.4</t>
  </si>
  <si>
    <t>SFB1 9.1.5</t>
  </si>
  <si>
    <t>SFB1 9.1.8</t>
  </si>
  <si>
    <t>SFB1 9.1.9</t>
  </si>
  <si>
    <t>SFB1 9.2.1</t>
  </si>
  <si>
    <t>SFB1 9.2.2</t>
  </si>
  <si>
    <t>SFB1 9.2.3</t>
  </si>
  <si>
    <t>SFB1 9.2.4</t>
  </si>
  <si>
    <t>SFB1 9.1.6</t>
  </si>
  <si>
    <t>SFB1 10.1.1</t>
  </si>
  <si>
    <t>SFB1 10.1.6</t>
  </si>
  <si>
    <t>SFB1 10.1.7</t>
  </si>
  <si>
    <t>SFB1 10.1.8</t>
  </si>
  <si>
    <t>SFB1 10.2.1</t>
  </si>
  <si>
    <t>SFB1 10.1.13</t>
  </si>
  <si>
    <t>SFB1 10.1.10</t>
  </si>
  <si>
    <t>SFB1 10.1.3</t>
  </si>
  <si>
    <t>SFB1 10.1.11</t>
  </si>
  <si>
    <t>SFB1 10.2.5</t>
  </si>
  <si>
    <t>SFB1 10.2.6</t>
  </si>
  <si>
    <t>SFB1 10.2.4</t>
  </si>
  <si>
    <t>SFB1 10.1.9</t>
  </si>
  <si>
    <t>SFB1 6.1.12</t>
  </si>
  <si>
    <t>SFB1 6.1.13</t>
  </si>
  <si>
    <t>SFB1 11.1.1</t>
  </si>
  <si>
    <t>SFB1 11.1.2</t>
  </si>
  <si>
    <t>SFB1 11.1.3</t>
  </si>
  <si>
    <t>SFB1 11.1.4</t>
  </si>
  <si>
    <t>SFB1 11.1.5</t>
  </si>
  <si>
    <t>SFB1 11.1.6</t>
  </si>
  <si>
    <t>SFB1 11.1.8</t>
  </si>
  <si>
    <t>SFB1 11.1.9</t>
  </si>
  <si>
    <t>SFB1 11.1.10</t>
  </si>
  <si>
    <t>SFB1 7.1.1</t>
  </si>
  <si>
    <t>SFB1 7.1.2</t>
  </si>
  <si>
    <t>SFB1 7.1.3</t>
  </si>
  <si>
    <t>SFB1 7.1.4</t>
  </si>
  <si>
    <t>SFB1 7.1.7</t>
  </si>
  <si>
    <t>SFB1 7.1.8</t>
  </si>
  <si>
    <t>SFB1 7.1.9</t>
  </si>
  <si>
    <t>SFB1 7.1.10</t>
  </si>
  <si>
    <t>SFB1 7.1.11</t>
  </si>
  <si>
    <t>SFB1 7.1.12</t>
  </si>
  <si>
    <t>SFB1 7.1.6</t>
  </si>
  <si>
    <t>Physische Zutritte und Zutrittsversuche zu nicht öffentlichen Bereichen werden protokolliert.</t>
  </si>
  <si>
    <t>11.4.2.; 6.7.2.</t>
  </si>
  <si>
    <t>6.4.2.; 6.6.1.</t>
  </si>
  <si>
    <t>Es gibt eine Richtlinie, die den sicheren Umgang mit privilegierten und administrativen Konten regelt (z.B. gesonderte Authentifizierungsdaten, Umsetzung von Härtungsmaßnahmen).</t>
  </si>
  <si>
    <t>1.1.1.; 1.1.2.; 3.1.3; 6.1.3; 6.2.4; 6.4.4; 6.5.3; 6.7.3; 6.10.4.; 7.3; 9.3; 10.1.3; 10.2.3; 10.4.2; 11.1.3; 11.6.4; 12.2.3; 12.3.3; 13.2.3</t>
  </si>
  <si>
    <t>Die Effektivität des Awareness-Programms wird regelmäßig geprüft.</t>
  </si>
  <si>
    <t>Verantwortlichkeiten und Weisungsbefugnisse für die Sicherheit von Netz- und Informationssystemen sind festgelegt und Rollen zugeordnet. Leitungsorgane werden hierüber informiert.</t>
  </si>
  <si>
    <t>Sich widersprechende Aufgaben und Verantwortungsbereiche sind gegebenenfalls voneinander getrennt.</t>
  </si>
  <si>
    <t>Im Inventar werden je Vermögenswert zumindest ein Owner/Verantwortliche:r, Verwendungszweck, Standort, Klassifikation, Typ und Schutzbedarfsbewertung erfasst.</t>
  </si>
  <si>
    <t>Auf Endgeräten und Serversystemen werden unter Berücksichtigung des jeweiligen Risikos Programme eingesetzt und regelmäßig aktualisiert, die die Ausführung bösartiger Software erkennen bzw. verhindern.</t>
  </si>
  <si>
    <t>Rollen-/Funktions-/Stellenbeschreibungen enthalten soweit zutreffend sicherheitsrelevante Aufgaben und Verantwortlichkeiten. Dies gilt in besonderem Maße für Bedienstete mit speziellen Sicherheitsaufgaben (z.B. Mitglieder des IT-Sicherheitsmanagement-Teams, Datenschutzbeauftragte, CISO).</t>
  </si>
  <si>
    <t>Es ist ein Informationssicherheitsmanagementsystem gemäß anerkannter Standards (z.b. ISO27001, ÖISHB) etabliert.</t>
  </si>
  <si>
    <t>Eine Richtlinie sowie ein Prozess für Sicherheitsprüfungen von Netz- und Informationssystemen sind in Kraft.</t>
  </si>
  <si>
    <t>Umgang mit Wechseldatenträgern</t>
  </si>
  <si>
    <t>Bei der Einstellung von Bediensteten werden diese zur Einhaltung einschlägiger Gesetze,  Vorschriften und interner Regelungen verpflichtet.</t>
  </si>
  <si>
    <t xml:space="preserve">Es ist festgelegt, welche kryptographischen Verfahren in welchen Ausprägungen für welche Anwendungsfälle zulässig sind. </t>
  </si>
  <si>
    <t>Der zulässige Lebenszyklus von kryptographischen Schlüsseln ist festgelegt. Dies beinhaltet beispielsweise die Erzeugung/Initialisierung, Vereinbarung/Etablierung, Verteilung/Transport, Wechsel/Update, Speicherung, Beglaubigung/Zertifizierung, Rückruf, Wiedergewinnung im Fall von Vernichtung/Verlust, Vernichtung/Löschung und Archivierung von kryptographischen Schlüsseln.</t>
  </si>
  <si>
    <t>Nicht öffentliche Daten werden nur auf verschlüsselten  Wechselmedien/-Datenträgern gespeichert. Beispielsweise Windows BitLocker.</t>
  </si>
  <si>
    <t>Die Speicherung der Protokolldaten erfolgt in einer nicht manipulierbaren Form. Die Protokolldaten können nicht unbefugt verändert oder gelöscht werden.</t>
  </si>
  <si>
    <t>Es sind Meldewege eingerichtet und kommuniziert, über die Bedienstete und Externe die Einrichtung über (vermutete) Vorfälle informieren können.</t>
  </si>
  <si>
    <t>Als Grundlage des Betriebskontinuitätsmanagement wird eine Business Impact Analyse (BIA) der IT-Systeme bzw. Verfahren durchgeführt, in der für diese unter anderem Recovery Time Objective (RTO), Recovery Point Objective (RPO) und Service Delivery Objective (SDO) Werte ermittelt werden.</t>
  </si>
  <si>
    <t>Risikobasiert werden Netz- und Informationssysteme zumindest vor Erstinbetriebnahme, nach Infrastruktur- oder Applikationsupgrades sowie bei wesentlichen Änderungen getestet.</t>
  </si>
  <si>
    <t>Das Verzeichnis wird aktuell gehalten und es werden regelmäßig Überprüfungen von diesem durchgeführt.</t>
  </si>
  <si>
    <t>6.10.1.; 6.10.2.</t>
  </si>
  <si>
    <t>Im Allgemeinen sind sowohl ein Nutzungsverbot privater Software und Hardware für dienstliche Zwecke als auch Rahmenbedingungen für die zulässige Nutzung dienstlicher Hardware (Mobiltelefone) bzw. Anwendungen (E-Mail, Internet) etc. für private Zwecke (IKT Nutzungsverordnung) festgelegt.</t>
  </si>
  <si>
    <t>IT-Administrations-, IT-Wartungs- und IT-Supportverbindungen werden über einen Jumphost (bzw. eine dedizierte Lösung für Privileged Access Management) aufgebaut, wobei dieser sicher konfiguriert ist (u.a. Multi-Faktor-Authentifizierung und Tätigkeitsdokumentation).</t>
  </si>
  <si>
    <t>Service Accounts werden entsprechend Hersteller Best-Practices gehärtet.</t>
  </si>
  <si>
    <t>Sort_ID</t>
  </si>
  <si>
    <t>Der Einsatz eines 4-Augen-Prinzips für die Durchführung kritischer administrativer Tätigkeiten wird regelmäßig risikobasiert neu evaluiert und dokumentiert.</t>
  </si>
  <si>
    <t>Daten mit erhöhtem Schutzbedarf und/oder Klassifizierungsstufe werden auf Servern, Anwendungen und Datenbanken verschlüsselt gespeichert (at rest encryption). Beispielsweise Storage-Layer Encryption, Server-Side Encryption oder Client-Side Encryption.</t>
  </si>
  <si>
    <t>11.b.17</t>
  </si>
  <si>
    <t>6.4.2.; 13.1.2.</t>
  </si>
  <si>
    <t>3.4.2.</t>
  </si>
  <si>
    <t>3.2.2.</t>
  </si>
  <si>
    <t>4.2.2; 4.2.3.</t>
  </si>
  <si>
    <t>4.3.2; 4.3.3.</t>
  </si>
  <si>
    <t>4.3.4.</t>
  </si>
  <si>
    <t>Für die initiale Umsetzung und die folgende kontinuierliche Steuerung der Informationssicherheitsprozesse ist eine Informationssicherheitsorganisation mit ausreichenden zeitlichen und personellen Ressourcen etabliert. Diese besteht beispielsweise aus der CISO Rolle und einem Informationssicherheits-Management-Team, welches sich aus Vertreter:innen unterschiedlicher Fachbereichen zusammensetzen kann.</t>
  </si>
  <si>
    <t>Die Informationssicherheitsrichtlinie/Informationssicherheitspolitik wird von der Leitungsebene offiziell verabschiedet, in Kraft gesetzt, jährlich überprüft und allen Bediensteten sowie gegebenenfalls Externen zur Verfügung gestellt.</t>
  </si>
  <si>
    <t xml:space="preserve">Es gibt themenspezifische Sicherheitsrichtlinien (z.B. Netzsicherheitsrichtlinie, Richtlinie zum Einsatz mobiler Geräte). Diese Richtlinien beinhalten zumindest eine Definition und Abgrenzung des Systems bzw. Prozesse, Geltungsbereich der Richtlinie, Beschreibung der wichtigsten Komponenten, Definition der (Informationssicherheits-) Ziele und (wichtigsten-) Funktionalitäten, sowie Vorgaben zum sicheren Betrieb des Systems bzw. sicheren Durchführung des Prozesses. </t>
  </si>
  <si>
    <t xml:space="preserve">Die Sicherheitsrichtlinien (sowie Konzepte oder Verfahren) werden periodisch geprüft sowie aktualisiert und berücksichtigen Ergebnisse des kontinuierlich durchgeführten Risikomanagementprozess (z.B. neue Maßnahmen, Änderungen in der Systemarchitektur oder in Betriebsabläufen, Sicherheitsvorfälle) sowie aktuelle Trends und Entwicklungen (z.B. neue Technologien). Die Aktualisierung ist nachvollziehbar dokumentiert. </t>
  </si>
  <si>
    <t>Die Rolle des Chief Information Security Officer (CISO) ist in der Einrichtung etabliert. Sie unterstützt die Leitungsebene in Informationssicherheitsangelegenheiten und berichtet direkt an sie.</t>
  </si>
  <si>
    <t>Die CISO Rolle ist in der Einrichtung primäre und mit Entscheidungsbefugnis ausgestattete Ansprechpartnerin für  informationssicherheitsrelevante Belange.</t>
  </si>
  <si>
    <t>Mitarbeiter:innen und Externe sind sich ihrer Aufgaben und Verantwortlichkeiten in Bezug auf die Informationssicherheit bewusst.</t>
  </si>
  <si>
    <t>Die verantwortlichen Rollen im Risikomanagementprozess sind definiert und sich ihrer Aufgaben bewusst (z.B. Risikomanager:in, Risikoeigner:in, Applikations-/Projektverantwortliche).</t>
  </si>
  <si>
    <t xml:space="preserve">Die Risikoanalyse  identifiziert jene Netz- und Informationssysteme, die die Einrichtung für die Bereitstellung ihrer Dienste nutzt, sowie die dazugehörigen Risiken unter Berücksichtigung eines All-Hazard-Ansatz. </t>
  </si>
  <si>
    <t xml:space="preserve">Für vorgesehene Maßnahmen erfolgt eine Ressourcen- und Zeitplanung. Es wird eine Kosten- und Aufwandsschätzung für die Implementierung und den Betrieb der Maßnahmen erstellt und dokumentiert. </t>
  </si>
  <si>
    <t>Resultate der Risikoanalyse, abgeleitete Maßnahmen und verbleibende sowie akzeptierte Risiken werden von Leitungsorganen nachweislich abgenommen.</t>
  </si>
  <si>
    <t>Die Ergebnisse der Risikobewertung sowie der Risikobehandlungsplan werden in geplanten Zeitabständen aber mindestens jährlich sowie bei wesentlichen Änderungen der Betriebsabläufe oder der Risiken oder bei erheblichen Sicherheitsvorfällen bewertet und gegebenenfalls aktualisiert.</t>
  </si>
  <si>
    <t>Für die Überprüfungen sind Anforderungen hinsichtlich der Qualifikation und der Objektivität der Prüfer:innen festgelegt.</t>
  </si>
  <si>
    <t xml:space="preserve">Die Unabhängigkeit der Prüfer:innen vom zu prüfenden Bereich wird sichergestellt (z.B. durch Beauftragung externer Prüfer:innen, die nicht dem zu prüfenden Bereich unterstellt sind). </t>
  </si>
  <si>
    <t xml:space="preserve">Die Einrichtung setzt ein geeignetes Konzept zur Verwaltung von Vermögenswerten um, welches die Identifizierung, Klassifizierung und Inventarisierung der Assets wie beispielsweise Gebäude, Räume, IT-Verfahren, -Systeme, -Komponenten,  -Softwareplattformen, - Lizenzen und Cloud-Diensten sicherstellt. </t>
  </si>
  <si>
    <t>Die Granularität des Anlagen- und Werteinventars liegt auf einem Niveau, das den Bedürfnissen der betreffenden Einrichtungen entspricht. Das Inventar umfasst Folgendes:
a) die Liste der Betriebsabläufe und Dienste (Services) und ihre Beschreibung,
b) die Liste der Netz- und Informationssysteme und anderer zugehöriger Anlagen und Werte, die die Abläufe und die Dienste der betreffenden Einrichtungen unterstützen.</t>
  </si>
  <si>
    <t>Es werden Schutzbedarfsfeststellungen für alle (wesentlichen) Assets (z.B. IT-Verfahren, Client-, Netzwerk- und Gebäudeinfrastrukturen) durchgeführt.</t>
  </si>
  <si>
    <t>Technische Maßnahmen hinsichtlich der Einschränkung von Wechseldatenträgern (z.B. Deaktivierung der Verbindungsmöglichkeit, Allowlisting zugelassener USB Geräte) sind umgesetzt.</t>
  </si>
  <si>
    <t>Bei  Änderung, Anpassung oder Beendigung des Arbeitsverhältnisses oder der vertraglichen Beziehungen mit Mitarbeiter:innen werden ausgehändigte Vermögenswerte an die Einrichtung zurückgegeben bzw. Informationen, Daten und Zugänge unwiderruflich gelöscht bzw. entzogen.</t>
  </si>
  <si>
    <t>Es werden für alle Mitarbeiter:innen sowie externes Personal regelmäßig verpflichtende Awareness-Schulungen durchgeführt, damit diese ausreichende Kenntnisse und Fähigkeiten zur Erkennung, Bewertung und Vermeidung von Risiken im Bereich der Cybersicherheit erwerben.</t>
  </si>
  <si>
    <t>Beim Eintritt wird für alle Mitarbeiter:innen sowie externes Personal eine verpflichtende Awareness-Schulung durchgeführt. Bei Rollenwechsel werden erneut Schulungen durchgeführt, sofern die neuen Aufgaben eine fachspezifische Schulung erfordern.</t>
  </si>
  <si>
    <t>Es gibt eine Richtlinie, welche die Beziehungen zu Dienstleister:innen und Lieferant:innen regelt. Diese Richtlinie regelt die Zuständigkeit für die Sicherheit der Lieferkette innerhalb der Einrichtung und verfolgt u.a. das Ziel die diesbezüglichen Informationssicherheitsrisiken zu minimieren.</t>
  </si>
  <si>
    <t>Risiken und Abhängigkeiten, die sich aus den Beziehungen zu den Dienstleister:innen, Lieferant:innen und Dritten ergeben, werden bereits im Vorfeld identifiziert und bewertet sowie davon entsprechende Sicherheitsanforderungen abgeleitet. Insbesondere gibt es eine Bewertung von rechtlichen Aspekten (z.B. Datenschutz oder Vergaberecht) und eine Bewertung der Kompatibilität mit bestehenden internen Sicherheitsvorgaben und Sicherheitsarchitekturen.</t>
  </si>
  <si>
    <t>Durch vertragliche Vereinbarungen, Sicherheitskonzepte sowie Service Level Agreements (SLAs) wird sichergestellt, dass Dienstleister:innen und Lieferant:innen unter Berücksichtigung ihrer Kritikalität angemessene Sicherheitsmaßnahmen umsetzen.</t>
  </si>
  <si>
    <t>Vor der Bereitstellung von nicht öffentlichen Informationen wird sichergestellt, dass eine schriftliche Geheimhaltungsvereinbarung mit den Dienstleister:innen oder Lieferant:innen abgeschlossen wurde. Dies gilt auch für die Einrichtung eines Zugangs zu solchen Informationen.</t>
  </si>
  <si>
    <t>Die Schnittstellen zwischen IT-Systemen und jenen der Dienstleister:innen und Lieferant:innen sind dokumentiert und assoziierte Risiken werden (laufend) analysiert.</t>
  </si>
  <si>
    <t>Zugangsrechte von Dienstleister:innenn, Lieferant:innen und Dritten zu IT-Verfahren und -Systemen werden mit geeigneten Methoden laufend überprüft und bewertet.</t>
  </si>
  <si>
    <t>Die Einrichtung definiert mit ihren Dienstleister:innen und Lieferant:innen Reaktions- und Wiederherstellungsprozesse nach (Sicherheits-) Vorfällen und überprüft diese periodisch. Es gibt u.a. Detailregelungen für die Verfügbarkeit, Integrität und Vertraulichkeit von Datensicherungen, Vertretungsregelungen von wichtigem Personal sowie Eskalationsstrategien.</t>
  </si>
  <si>
    <t>Für kritische Lieferant:innen existieren Vorkehrungen, um die eigene Abhängigkeit zu reduzieren (z.B. Exit-Strategie, Diversifikation).</t>
  </si>
  <si>
    <t>Die Einrichtung gewährt definierten Regeln folgend Benutzer:innen oder automatisierten Prozessen nur dann Zugriffsrechte, wenn deren Zugriff für die Erfüllung von Aufgaben oder die Durchführung automatisierter Prozesse unbedingt erforderlich ist (Minimalrechtsprinzips).</t>
  </si>
  <si>
    <t>Im Rahmen der internen bzw. externen Entwicklung ist ein sicherer Anwendungsentwicklungsprozess etabliert. Dieser Prozess umfasst beispielsweise Threat Modelling, die Definition von Sicherheitsanforderungen, ein sicheres Applikationsdesign, sichere Programmierpraktiken, ein effektives Schwachstellenmanagement, die Sicherheit von Softwarekomponenten von Drittanbieter:innen sowie Testverfahren für die Applikationssicherheit.</t>
  </si>
  <si>
    <t>Auf Endbenutzergeräten werden virtuelle Firewalls, Betriebssystem-Firewalls oder Firewall-Agents von Drittanbieter:innen eingesetzt (sofern unterstützt). Die Firewalls verwenden eine default-deny Regel, die den gesamten Datenverkehr mit Ausnahme der Dienste und Ports, die ausdrücklich zugelassen sind, ablehnt.</t>
  </si>
  <si>
    <t>Die Authentizität der Kommunikationspartner:innen und die Vertraulichkeit der über den Verdachtsfall gemeldeten Informationen werden sichergestellt.</t>
  </si>
  <si>
    <t>Aktivitäten im Rahmen des Krisenmanagements werden mit internen und externen Partner:innen (z.B. Internet Service Providern, CERT, Behörden, Systemintegratoren etc.) koordiniert. Informationsdeltas werden durch Synchronisation der Kommunikation in der Krisen-Organisation vermieden.</t>
  </si>
  <si>
    <t>Es gibt dokumentierte Regelungen zum sicheren Umgang  mit kurz- und langfristigem Fremdpersonal. Externe Mitarbeiter:innen sind - soweit es zur Erfüllung ihrer Aufgaben und Verpflichtungen erforderlich ist - über hausinterne Regelungen und Vorschriften zur Informationssicherheit sowie relevante Sicherheitsrichtlinien unterrichtet.</t>
  </si>
  <si>
    <t>Beim Ausscheiden von Bediensteten werden eingerichtete Zugangsberechtigungen (z.B. Karten, Schlüssel, Token) und Zugriffsrechte zeitnahe entzogen bzw. gelöscht. Dies betrifft auch externe Zugangsberechtigungen via Datenübertragungseinrichtungen. Wurde in Ausnahmefällen eine Zugangsberechtigung zu einem IT-System zwischen mehreren Personen geteilt (z.B. mittels eines gemeinsamen Passwortes), so wird nach Ausscheiden einer der Personen das jeweilige Passwort geändert.</t>
  </si>
  <si>
    <t>Dienstleister:innen, Lieferant:innen und Dritte werden unter Berücksichtigung ihrer Kritikalität mit geeigneten Methoden hinsichtlich ihrer technischen und organisatorischen Fähigkeiten in Bezug auf Cybersicherheit überprüft und bewertet. Es wird eine möglichst konsistente Überprüfungsmethodik angewendet, um eine Vergleichbarkeit unter den Lieferant:innen bzw. Dienstleister:innen zu ermöglichen. Überprüfungen können sowohl in Form von direkten Audits der Dienstleister:innen erfolgen (bevorzugt) oder Nachweise in diesem Bereich mittels anerkannter Prüfschemata wie bspw. SOC 2 Typ 2 Berichte herangezogen werden (sofern kein Auditrecht einforderbar).</t>
  </si>
  <si>
    <t>Es ist definiert unter welchen Bedingungen Lieferant:innen Teilleistungen an Subunternehmer:innen vergeben dürfen. Lieferant:innen werden verpflichtet, die Einhaltung von Sicherheitsanforderungen bei Subunternehmer:innen sicherzustellen.</t>
  </si>
  <si>
    <t>Dienstleister:innen sind verpflichtet, Wechsel bei Personal mit Zugriff auf die Netz- und Informationssysteme der Einrichtung zu melden. Beim Wechsel von Dienstleistungspersonal werden eingerichtete Zugangsberechtigungen (z.B. Karten, Schlüssel, Token) und Zugriffsrechte entzogen oder angepasst.</t>
  </si>
  <si>
    <t>Das Lieferantenverzeichnis umfasst je Lieferant:in zumindest Kontaktstellen, eine Liste der bereitgestellten Dienstleistungen/Systeme sowie deren Kritikalität/Risikobewertung.</t>
  </si>
  <si>
    <t>Es gibt eine Richtlinie welche die Vergabe und den Entzug von Zugriffsberechtigungen (z.B. für Bedienstete, Lieferant:innen, privilegierte Konten, Service Konten) regelt. Die Zugangssteuerung orientiert sich an den geschäftlichen Anforderungen sowie den Anforderungen an die Netz- und Informationssystemsicherheit der Einrichtung.</t>
  </si>
  <si>
    <t>Die Nutzung administrativer Systeme wird im Einklang mit der Richtlinie betreffend Zugangssteuerung beschränkt und kontrolliert.</t>
  </si>
  <si>
    <t>Für die Durchführung von Administrationstätigkeiten werden nur gehärtete Systeme eingesetzt, welche die Einrichtung oder der/die beauftragte Dienstleister:in für diesen Zweck vorgesehen hat.</t>
  </si>
  <si>
    <t>Es wird eine eindeutige Identität bzw. Kennungen für die Netz- und Informationssysteme und deren Nutzer:innen eingerichtet. Die Nutzerkennung wird mit einer einzigen Person verknüpft. Nicht personalisierte bzw. geteilte Konten, welche durch mehrere Benutzer:innen verwendet werden, werden nur im Ausnahmefall eingesetzt, wenn dies aus geschäftlichen oder operativen Gründen erforderlich ist. Sie werden freigegeben und dokumentiert.</t>
  </si>
  <si>
    <t>Vor Inbetriebnahme eines Systems werden die von der Hersteller:in oder Lieferant:in installierten Standard-Authentifizierungsdaten geändert.</t>
  </si>
  <si>
    <t>Die Einrichtung verfolgt bei der Installation und im gesamten Lebenszyklus von Netz- und Informationssystemen einen Systemhärtungsansatz. Sowohl für  Betriebssysteme aber auch für verwendete Software kommen geprüfte Initialkonfigurationen zum Einsatz. Die Systemhärtungsmaßnahmen werde auf Basis von Herstellerempfehlungen und anerkannten Maßnahmenkatalogen ausgewählt.</t>
  </si>
  <si>
    <t>Dienstlich verwendete Smartphones (sowie vergleichbare Systeme) werden über eine zentrale Systemverwaltung (Mobile Device Management) konfiguriert, die eine zwingende Umsetzung von technischen Sicherheitsmaßnahmen ermöglicht. Diese Konfiguration umfasst zumindest angemessene Vorgaben hinsichtlich Datenverschlüsselung, Mindestlängen bei PINs und Passwörtern,  Lokalisierung bei Verlust, Remote-Datenlöschung via zentraler Management-Infrastruktur sowie Installations- und Nutzungsmöglichkeiten von externen Applikationen.</t>
  </si>
  <si>
    <t>Es existiert ein Change Management Prozess, der bei der Durchführung von Änderungen an Netz- und Informationssystemen sowie beim Einsatz neuer Software zur Anwendung kommt.</t>
  </si>
  <si>
    <t>Im Fall einer Nichtumsetzung (bzw. bei Fehlen) von schwerwiegenden Sicherheitspatches wird dies begründet und dokumentiert. Soweit möglich werden zusätzliche kompensierende Maßnahmen gesetzt und die Restrisiken nachvollziehbar akzeptiert.</t>
  </si>
  <si>
    <t>Für genutzte Programmiersprachen existieren Secure Coding Standards, zu welchen interne und externe Entwickler:innen regelmäßig geschult werden.</t>
  </si>
  <si>
    <t>Es gibt Vorgaben und Verfahren für den Umgang mit Testdaten (z.B. keine Nutzung sensibler Daten aus Produktivumgebungen, Anonymisierung, Löschung).</t>
  </si>
  <si>
    <t>Es ist eine grafische Übersicht der im Geltungsbereich eingesetzten Komponenten und deren Vernetzung (Netzplan) vorhanden. Der Netzplan dokumentiert Bereiche mit unterschiedlichem Schutzbedarf, virtuelle Netze, Systemklassen in den Netzen (z.B. Server, Clients, DMZ, OT, Safety Systeme) sowie die Verbindungen zwischen diesen. Die Dokumentation wird periodisch und bei wesentlichen Änderungen aktualisiert.</t>
  </si>
  <si>
    <t>Die Einrichtung trennt ihre Systeme physisch, logisch sowie funktional je nach Schutzbedarf und Klassifikation, um Auswirkungen von (Sicherheits-) Vorfällen innerhalb der Systeme einzudämmen.</t>
  </si>
  <si>
    <t>Die Einrichtung gestattet nur Verbindungen zwischen Systemen mit unterschiedlichem Schutzbedarf und unterschiedlicher Klassifikation, die für die Funktionsfähigkeit von signifikanter Bedeutung sind. Dies gilt insbesondere für Netz- und Informationssysteme, die die Einrichtung für die Bereitstellung ihrer Dienste nutzt und bei IT -Verfahren/-Systemen mit hohem Schutzbedarf.</t>
  </si>
  <si>
    <t>Es gibt Verfahren, um nicht verwaltete Systeme, die an das interne Netzwerk angeschlossen werden, zu erkennen und nachzuverfolgen.</t>
  </si>
  <si>
    <t>Auf Servern werden virtuelle Firewalls, Betriebssystem-Firewalls oder Firewall-Agents von Drittanbieter:innen eingesetzt (sofern unterstützt). Diese Firewalls verwenden eine default-deny Regel, die den gesamten Datenverkehr mit Ausnahme der Dienste und Ports, die ausdrücklich zugelassen sind, ablehnt.</t>
  </si>
  <si>
    <t>Es werden netzwerkbasierte URL-Filter erzwungen und aktualisiert, die verhindern, dass ein System eine Verbindung zu potenziell bösartigen oder nicht zugelassenen Websites aufbaut. Beispielsweise ein Proxy mit kategorienbasierten Filtern, reputationsbasierten Filtern oder die Verwendung von Sperrlisten.</t>
  </si>
  <si>
    <t>Das Risiko welches durch den Missbrauch von verschlüsselten Datenverbindungen für die Verschleierung von möglicher Angriffskommunikation entsteht wurde analysiert und bewertet. Gegenmaßnahmen wurden evaluiert (z.B. SSL Interception).</t>
  </si>
  <si>
    <t>Es gibt eine dokumentierte Bedarfserhebung für den Einsatz kryptographischer Verfahren und Produkte, die u.a. die zu schützenden Daten, deren Schutzbedarf, sowie rechtliche Rahmenbedingungen dokumentiert.</t>
  </si>
  <si>
    <t>Es gibt ein Logging Konzept welches definiert, welche Systeme und welche zu protokollierenden Aktivitäten und Ereignisse abgedeckt werden müssen, z.B. erfolgreiche Anmeldungen, fehlgeschlagene Anmeldeversuche, Benutzer- und Berechtigungsänderungen (insb. in hoch privilegierten Gruppen), Installationen und das Starten und Beenden von Services, Schlüsselmanagement.</t>
  </si>
  <si>
    <t>Es gibt eine Liste der Netz- und Informationssystemen und IT-Verfahren, in denen Mechanismen zur Protokollierung und Monitoring zum Einsatz kommen. Insbesondere ist die Protokollierung auf Systemen mit hohem Schutzbedarf, Netzwerkinfrastruktur, Sicherheitstechnologien und -systemen sowie (administrativen) Endgeräten aktiv.</t>
  </si>
  <si>
    <t>Die Datenverbindungen zwischen Netz- und Informationssystemen der Einrichtung und denen der Lieferant:innen und Dienstleister:innen sind von dieser Analyse-Sensorik erfasst.</t>
  </si>
  <si>
    <t>Die Entscheidung, welche Daten zu protokollieren sind, wurde durch Datenschutzbeauftragte, CISO und/oder Applikationsverantwortliche in Übereinstimmung mit gesetzlichen Vorgaben (z.B. Datenschutzgesetz und NISG) und der einrichtungsweiten Informationssicherheitspolitik getroffen und liegt als schriftliches Konzept vor.</t>
  </si>
  <si>
    <t>Es sind Prozesse und Verfahren implementiert und dokumentiert, um bei Vorfällen bei Dienstleister:innen und Lieferant:innen umgehend von diesen informiert zu werden, sofern diese Vorfälle für das Sicherheitsniveau oder die Situation der Einrichtung  relevant sein könnten.</t>
  </si>
  <si>
    <t>Verdächtige Ereignisse und Alarme werden bewertet, um festzustellen, ob es sich um Sicherheitsvorfälle handelt und – falls dies der Fall ist – um deren Art und Schwere zu bestimmen.</t>
  </si>
  <si>
    <t>Es steht ausreichend qualifiziertes Personal zur Verfügung, um zeitnahe auf Alarme reagieren und diese analysieren zu können sowie um das angewendete Regelset weiter zu entwickeln.</t>
  </si>
  <si>
    <t>Die Vorfallsbehandlung und Ressourcen werden basierend auf Art, Umfang und vermutetem Schweregrad eines Cybersicherheitsvorfalls priorisiert.</t>
  </si>
  <si>
    <t>Es sind dokumentierte Prozesse und Verfahren zur Reaktion auf Vorfälle implementiert. Es sind allgemein gültige Verhaltensregeln (z.B. keine übereilten Maßnahmen ergreifen, unverzügliche Meldung gemäß Alarmierungsplan, Gegenmaßnahmen dürfen erst nach Aufforderung durch Berechtigte ergriffen werden), als auch spezifische Verhaltensregeln und Prozessschritte (Playbooks) für unterschiedliche Vorfalls-Szenarien (Auftreten von Schadprogrammen, Ransomware Angriff, Password Spraying Attacke, Rogue Device Erkennung, DDoS Angriff, Compromised Account etc.) festgelegt.</t>
  </si>
  <si>
    <t>Es wird sichergestellt, dass Fachwissen und Kapazitäten im Bereich Digitale Forensik und Reaktion auf Vorfälle entweder intern oder einrichtungsübergreifend zur Verfügung stehen und/oder über einen Vertrag mit einer Dienstleister:In bei Bedarf unmittelbar abgerufen werden können.</t>
  </si>
  <si>
    <t>In den dokumentierten Abläufen des Vorfalls-, Notfalls- und Krisenmanagements sind Eskalationswege und -maßnahmen sowie entsprechende Maßnahmen zur Deeskalation definiert.</t>
  </si>
  <si>
    <t>Lessons Identified/Lessons Learned Prozesse werden zeitnahe nach Beendigung des Notfalls initiiert und beziehen relevante Beteiligte der Notfallbehandlung ein.</t>
  </si>
  <si>
    <t>Abhängig von den Verfügbarkeitsanforderungen im jeweiligen Bereich werden Redundanzen bei Kommunikationsverbindungen und Netzwerkkomponenten sowie bei anderen betriebswichtigen Komponenten und Versorgungseinrichtungen (z.B. Strom, Klimatisierung) geschaffen, um einem Teil- oder Totalausfall vorzubeugen.</t>
  </si>
  <si>
    <t>Zur Vermeidung von Datenverlusten werden regelmäßige Datensicherungen von Systemen (sowohl on-premise als auch in der Cloud), Konfigurationen und Daten durchgeführt und in einem Datensicherungskonzept dokumentiert. Das Datensicherungskonzept legt fest: Minimalforderungen zur Datensicherung (z.B. auf Basis von Business Impact Analysen und Verfügbarkeitsklassen), Aufbewahrungszeiten, Durchführung von Integritätschecks, Datensicherung bei Einsatz kryptographischer Verfahren (Wiederherstellbarkeit, Schlüsselsicherungen) sowie geeignete Aufbewahrung der Backup-Datenträger.</t>
  </si>
  <si>
    <t>Die Architektur der Backup Infrastruktur stellt sicher, dass bei einer Kompromittierung des führenden Identity &amp; Access Management Systems kein Zugriff auf die Backup Infrastruktur möglich ist.</t>
  </si>
  <si>
    <t>Verantwortlichkeiten für das (Cybersicherheits-) Krisenmanagement sind definiert, dokumentiert und an relevante Stakeholder:innen kommuniziert.</t>
  </si>
  <si>
    <t>DIe CISO Rolle ist im Krisenfall Teil des Einsatzstabes.</t>
  </si>
  <si>
    <t>Im Krisenfall ist die CISO Rolle innerhalb der Einrichtung (abgesehen von der obersten Leitung) ermächtigt, weitestgehend weisungsfrei zu agieren. Jedenfalls hat diese uneingeschränkten Zugang zu den wesentlichen Entscheider:innen der eigenen Einrichtung.</t>
  </si>
  <si>
    <t>Es gibt dokumentierte Verfahren, die im Krisenfall Notfallbeschaffungen rasch ermöglichen (z.B. Code of Conduct, Erstellung von Musterverträgen).</t>
  </si>
  <si>
    <t>Schützenswerte Räume oder Gebäudeteile werden durch einen geeigneten Einbruchs- und Perimeterschutz gesichert. Beispielsweise Sicherungen bei einstiegsgefährdeten Türen oder Fenstern, besondere Schließzylinder, Zusatzschlösser und Riegel, Verschluss von nichtbenutzten Nebeneingängen, einbruchgesicherte Notausgänge, Verschluss von Personen- und Lastenaufzügen außerhalb der Dienstzeit.</t>
  </si>
  <si>
    <t>Es gibt ein Zutrittskontrollkonzept mit baulichen, organisatorischen, technischen und personellen Maßnahmen zum Schutz der Sicherheitszonen (z.B. Vereinzelungsanlagen, zeitliche Beschränkungen, Ausweise).</t>
  </si>
  <si>
    <t>Es sind Verfahren für den sicheren Umgang mit Besucher:innen und betriebsfremdem Personal (wie etwa Wartungstechniker:innen, Dienstleister:innen, Lieferant:innen oder anderen Dritten) festgelegt.</t>
  </si>
  <si>
    <t>Es erfolgt eine detaillierte Inventarisierung aller Schlüssel bzw. elektronischer Zutrittskennungen (z.B. Brandwart, Reinigungspersonal, externes Sicherheitspersonal).</t>
  </si>
  <si>
    <t>Die Ausgabe von Zutrittskennungen (z.B. Karten, Schlüssel) folgt einem dokumentierten Prozess, der eine Freigabe durch eine vom Antragsteller unabhängige Person erfordert. Dies inkludiert die Ausgabe bzw. Ausstellung von Ersatzschlüsseln und Berechtigungsvergabe für Sicherheitsbereiche.</t>
  </si>
  <si>
    <t>Die physischen Sicherheitsmaßnahmen, Zutrittsberechtigungen und tatsächlichen Zutritte werden regelmäßig (stichprobenartig) geprüft.</t>
  </si>
  <si>
    <t>Es sind geeignete Maßnahmen hinsichtlich Brandvermeidung &amp; -schutz (z.B. Einhaltung Brandschutzvorschriften, Abschnitte, Früherkennung, Brandmelde- &amp; Löschanlagen, Brandlasten, Begehungen) umgesetzt.</t>
  </si>
  <si>
    <t>Subkapitel Reifegrad &amp; Bewertung SFB</t>
  </si>
  <si>
    <t>Die Leitungsebene wird in regelmäßigen Berichterstattungen über neue Gefährdungspotenziale, neue Gesetze, Ergebnisse von Risikoanalysen, Audits und Überprüfungen, Erkenntnissen aus Not- oder Sicherheitsvorfällen, über den Status der Informationssicherheitsprozesse (z.B. Erledigungen, Verzögerungen, Änderungen, Probleme, Ressourcenbedarf, künftige Planungen) sowie Verbesserungsvorschläge für identifizierte Schwächen und Abweichungen informiert und es werden Entscheidungen von der Leitung herbeigeführt und dokumentiert.</t>
  </si>
  <si>
    <t>In den Sicherheitsrichtlinien sind Indikatoren und Maßnahmen zur Überwachung der Umsetzung und des aktuellen Stands des Reifegrads der Netz- und Informationssicherheit festgelegt.</t>
  </si>
  <si>
    <t xml:space="preserve">Das Ergebnis der Überprüfung besteht in einem schriftlichen Bericht. Der Bericht enthält zumindest: Prüfgegenstand, Prüfgrundlage (z.B. Sicherheitskonzept, Norm), Prüfziel, Abweichungen/Unregelmäßigkeiten, Priorisierung der erkannten Schwachstellen/Unregelmäßigkeiten/neuen Gefahren und welcher Handlungsbedarf (Verbesserungsmaßnahme) sich daraus ergibt. </t>
  </si>
  <si>
    <t>Für bestimmte Rollen und Verantwortlichkeiten sind Kriterien erstellt, um sicherzustellen, dass nur Personen mit überprüftem Hintergrund diese ausüben. Gegebenenfalls werden die Überprüfungen periodisch wiederholt.</t>
  </si>
  <si>
    <t>Es wird ein Inventar von Dienstkonten (Service Accounts) erstellt und regelmäßig überprüft. Das Inventar enthält mindestens folgende Angaben: Abteilung, Eigentümer:in, Überprüfungsdatum und Zweck.</t>
  </si>
  <si>
    <t xml:space="preserve">Es kommen nur sichere Authentifikationsmechanismen zum Einsatz, wobei deren Sicherheitsniveau der Klassifikation der Information oder des Vermögenswertes entspricht. </t>
  </si>
  <si>
    <t>Es sind Mechanismen im Einsatz, um Benutzer:innenkonten nach mehreren erfolglosen Anmeldeversuchen (zumindest temporär) zu sperren.</t>
  </si>
  <si>
    <t>Es ist festgelegt, unter welchen Bedingungen Benutzer:innen ihre Authentifizierungsdaten ändern müssen. Dies kann entweder bei Verdacht auf Offenlegung von Authentifizierungsinformationen oder aber in regelmäßigen Abständen sein.</t>
  </si>
  <si>
    <t>Es sind Verfahren definiert, um Schwachstellen, die Netz- und Informationssysteme betreffen, zu identifizieren und davon abgeleitet entsprechende Schritte zu setzen. Dies umfasst sowohl manuelle als auch automatische Komponenten (z.B. Schwachstellen Scanner).
Dies gilt sowohl für selbst betriebene Systeme als auch für Systeme, die durch Dienstleister:innen betrieben bzw. bereitgestellt werden.</t>
  </si>
  <si>
    <t>Es werden Maßnahmen getroffen, um die korrekte Lizenzierung sowie Sicherheit von eingesetzten Drittkomponenten gewährleisten zu können (z.B. Risikobeurteilung, Inventarisierung, Freigabeprozess, automatisierte Schwachstellenprüfungen, zentrale Ablage).</t>
  </si>
  <si>
    <t>Out-of-band Management Schnittstellen (z.B. ILO/IPMI/DRAC sowie Mgmt. Schnittstellen von Infrastrukturkomponenten wie Appliances, USV-/NEA-Anlagen) sind nur über ein dediziertes Administrations- bzw. Management-Netzwerk erreichbar.</t>
  </si>
  <si>
    <t>Als Netzwerkzugangskontrolle auf (physischer) Port-Ebene kommt 802.1x (o.ä.) zum Einsatz. Für die Benutzer:innen- und/oder Geräteauthentifizierung werden Zertifikate verwendet.</t>
  </si>
  <si>
    <t>Beim Einsatz von Wireless LAN werden je nach Schutzbedarf und Klassifikation der damit erreichbaren Netze bzw. darin befindlichen Systeme nur sichere Konfigurationen verwendet. Beispielsweise WiFi Protected Access 2/3-Enterprise (WPA2/3) mit EAP-TLS, sichere Konfiguration der Accesspoints und verbundener Authentifizierungsdienste (z.B. Schutz vor Rogue Accesspoints) oder das Unterbinden der Inter-Client-Kommunikation.</t>
  </si>
  <si>
    <t>Es werden DNS-Filtermechanismen eingesetzt, um den Zugriff auf bekannte bösartige oder auf (durch Anbieter:innen von Sicherheitslösungen) nicht-kategorisierte Domänen zu blockieren.</t>
  </si>
  <si>
    <t xml:space="preserve">Endbenutzergeräte haben einen geeigneten Makrovirenschutz konfiguriert. Zum Beispiel mittels Warnmeldungen in Anwendungsprogrammen (MS Word, Excel, PowerPoint etc.). </t>
  </si>
  <si>
    <t>Die Zuordenbarkeit der Protokollierungsdaten zu deren Identitäten wird über die Gesamtheit der Speicherdauer gewährleistet (z.B. Zuordnung zwischen IP Adressen, Hostnamen und Benutzer:innenkennung zu jedem Zeitpunkt).</t>
  </si>
  <si>
    <t>Für Notfälle und Krisen sind klare Entscheidungskompetenzen und Verantwortlichkeiten für Prozess- und Risikoeigner:innen, insbesondere auch im Zusammenspiel mit Dritten, festgelegt, um im Ernstfall möglichst effektive Entscheidungen treffen zu können.</t>
  </si>
  <si>
    <t>Es gibt isolierte Instanzen von Wiederherstellungsdaten. Dies beinhaltet Offline- und Offsite-Systeme oder -Dienste. Damit wird sichergestellt, dass der Datenbestand eines Notfallarchivs nicht aufgrund der selben Schadensursache zerstört werden kann, die zu einem Ausfall/Verlust des primären Backups geführt hat (z.B. physischer Schaden, Verschlüsselung der Backupdaten im Falle eines Ransomware-Angriffs).</t>
  </si>
  <si>
    <t>Für den Krisenfall wird eine geeignete Einsatzinfrastruktur vorgehalten bzw. ist eine solche über eine einrichtungsübergreifende Bereitstellung rasch abrufbar (z.B. Räumlichkeiten, Netzwerkkomponenten, Server, Analysesysteme).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</si>
</sst>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4" x14ac:knownFonts="1">
    <font>
      <sz val="11"/>
      <color theme="1"/>
      <name val="Calibri"/>
      <family val="2"/>
      <scheme val="minor"/>
    </font>
    <font>
      <b/>
      <sz val="11"/>
      <color theme="1"/>
      <name val="Calibri"/>
      <family val="2"/>
      <scheme val="minor"/>
    </font>
    <font>
      <sz val="11"/>
      <color rgb="FF9C0006"/>
      <name val="Calibri"/>
      <family val="2"/>
      <scheme val="minor"/>
    </font>
    <font>
      <sz val="11"/>
      <name val="Calibri"/>
      <family val="2"/>
      <scheme val="minor"/>
    </font>
    <font>
      <u/>
      <sz val="10"/>
      <color indexed="12"/>
      <name val="Arial"/>
      <family val="2"/>
    </font>
    <font>
      <sz val="10"/>
      <name val="Arial"/>
      <family val="2"/>
    </font>
    <font>
      <b/>
      <sz val="11"/>
      <color theme="0"/>
      <name val="Calibri"/>
      <family val="2"/>
      <scheme val="minor"/>
    </font>
    <font>
      <b/>
      <sz val="14"/>
      <color theme="0"/>
      <name val="Calibri"/>
      <family val="2"/>
      <scheme val="minor"/>
    </font>
    <font>
      <sz val="8"/>
      <name val="Calibri"/>
      <family val="2"/>
      <scheme val="minor"/>
    </font>
    <font>
      <u/>
      <sz val="11"/>
      <color theme="10"/>
      <name val="Calibri"/>
      <family val="2"/>
      <scheme val="minor"/>
    </font>
    <font>
      <sz val="12"/>
      <color theme="0"/>
      <name val="Calibri"/>
      <family val="2"/>
      <scheme val="minor"/>
    </font>
    <font>
      <sz val="11"/>
      <color rgb="FF9C5700"/>
      <name val="Calibri"/>
      <family val="2"/>
      <scheme val="minor"/>
    </font>
    <font>
      <sz val="8"/>
      <color theme="1"/>
      <name val="Calibri"/>
      <family val="2"/>
      <scheme val="minor"/>
    </font>
    <font>
      <b/>
      <u/>
      <sz val="11"/>
      <color theme="1"/>
      <name val="Calibri"/>
      <family val="2"/>
      <scheme val="minor"/>
    </font>
  </fonts>
  <fills count="12">
    <fill>
      <patternFill patternType="none"/>
    </fill>
    <fill>
      <patternFill patternType="gray125"/>
    </fill>
    <fill>
      <patternFill patternType="solid">
        <fgColor rgb="FFFFC7CE"/>
      </patternFill>
    </fill>
    <fill>
      <patternFill patternType="solid">
        <fgColor theme="4"/>
        <bgColor theme="4"/>
      </patternFill>
    </fill>
    <fill>
      <patternFill patternType="solid">
        <fgColor theme="3"/>
        <bgColor theme="4"/>
      </patternFill>
    </fill>
    <fill>
      <patternFill patternType="solid">
        <fgColor theme="3"/>
        <bgColor indexed="64"/>
      </patternFill>
    </fill>
    <fill>
      <patternFill patternType="solid">
        <fgColor theme="0" tint="-0.14999847407452621"/>
        <bgColor indexed="64"/>
      </patternFill>
    </fill>
    <fill>
      <patternFill patternType="solid">
        <fgColor theme="7" tint="-0.499984740745262"/>
        <bgColor indexed="64"/>
      </patternFill>
    </fill>
    <fill>
      <patternFill patternType="solid">
        <fgColor rgb="FFFFFF00"/>
        <bgColor indexed="64"/>
      </patternFill>
    </fill>
    <fill>
      <patternFill patternType="solid">
        <fgColor rgb="FFFFEB9C"/>
      </patternFill>
    </fill>
    <fill>
      <patternFill patternType="solid">
        <fgColor theme="3" tint="0.79998168889431442"/>
        <bgColor indexed="64"/>
      </patternFill>
    </fill>
    <fill>
      <patternFill patternType="solid">
        <fgColor theme="0" tint="-0.24997711111789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theme="4" tint="0.39997558519241921"/>
      </top>
      <bottom/>
      <diagonal/>
    </border>
    <border>
      <left/>
      <right/>
      <top/>
      <bottom style="thin">
        <color auto="1"/>
      </bottom>
      <diagonal/>
    </border>
    <border>
      <left/>
      <right/>
      <top style="thin">
        <color theme="4" tint="0.39997558519241921"/>
      </top>
      <bottom style="medium">
        <color auto="1"/>
      </bottom>
      <diagonal/>
    </border>
    <border>
      <left/>
      <right/>
      <top style="thick">
        <color theme="3"/>
      </top>
      <bottom/>
      <diagonal/>
    </border>
    <border>
      <left style="thin">
        <color indexed="64"/>
      </left>
      <right/>
      <top/>
      <bottom style="thin">
        <color indexed="64"/>
      </bottom>
      <diagonal/>
    </border>
    <border>
      <left/>
      <right/>
      <top style="medium">
        <color theme="1"/>
      </top>
      <bottom/>
      <diagonal/>
    </border>
    <border>
      <left/>
      <right/>
      <top style="thick">
        <color theme="1"/>
      </top>
      <bottom style="medium">
        <color auto="1"/>
      </bottom>
      <diagonal/>
    </border>
    <border>
      <left style="thin">
        <color indexed="64"/>
      </left>
      <right style="thin">
        <color indexed="64"/>
      </right>
      <top/>
      <bottom/>
      <diagonal/>
    </border>
    <border>
      <left/>
      <right/>
      <top/>
      <bottom style="thin">
        <color theme="4" tint="0.39994506668294322"/>
      </bottom>
      <diagonal/>
    </border>
    <border>
      <left/>
      <right/>
      <top style="medium">
        <color theme="1"/>
      </top>
      <bottom style="thin">
        <color theme="4" tint="0.39994506668294322"/>
      </bottom>
      <diagonal/>
    </border>
    <border>
      <left/>
      <right/>
      <top style="medium">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auto="1"/>
      </left>
      <right/>
      <top style="medium">
        <color auto="1"/>
      </top>
      <bottom/>
      <diagonal/>
    </border>
    <border>
      <left/>
      <right style="thin">
        <color auto="1"/>
      </right>
      <top style="medium">
        <color auto="1"/>
      </top>
      <bottom/>
      <diagonal/>
    </border>
  </borders>
  <cellStyleXfs count="6">
    <xf numFmtId="0" fontId="0" fillId="0" borderId="0"/>
    <xf numFmtId="0" fontId="2" fillId="2" borderId="0" applyNumberFormat="0" applyBorder="0" applyAlignment="0" applyProtection="0"/>
    <xf numFmtId="0" fontId="4" fillId="0" borderId="0" applyNumberFormat="0" applyFill="0" applyBorder="0" applyAlignment="0" applyProtection="0"/>
    <xf numFmtId="0" fontId="5" fillId="0" borderId="0"/>
    <xf numFmtId="0" fontId="9" fillId="0" borderId="0" applyNumberFormat="0" applyFill="0" applyBorder="0" applyAlignment="0" applyProtection="0"/>
    <xf numFmtId="0" fontId="11" fillId="9" borderId="0" applyNumberFormat="0" applyBorder="0" applyAlignment="0" applyProtection="0"/>
  </cellStyleXfs>
  <cellXfs count="86">
    <xf numFmtId="0" fontId="0" fillId="0" borderId="0" xfId="0"/>
    <xf numFmtId="49" fontId="0" fillId="0" borderId="0" xfId="0" applyNumberFormat="1"/>
    <xf numFmtId="0" fontId="0" fillId="0" borderId="1" xfId="0" applyBorder="1" applyAlignment="1">
      <alignment wrapText="1"/>
    </xf>
    <xf numFmtId="0" fontId="0" fillId="0" borderId="0" xfId="0" applyAlignment="1">
      <alignment horizontal="center"/>
    </xf>
    <xf numFmtId="0" fontId="3" fillId="0" borderId="1" xfId="1" applyFont="1" applyFill="1" applyBorder="1"/>
    <xf numFmtId="0" fontId="1" fillId="0" borderId="1" xfId="0" applyFont="1" applyBorder="1"/>
    <xf numFmtId="0" fontId="0" fillId="0" borderId="2" xfId="0" applyBorder="1"/>
    <xf numFmtId="0" fontId="0" fillId="0" borderId="3" xfId="0" applyBorder="1"/>
    <xf numFmtId="0" fontId="0" fillId="0" borderId="1" xfId="0" applyBorder="1"/>
    <xf numFmtId="0" fontId="5" fillId="0" borderId="0" xfId="3"/>
    <xf numFmtId="49" fontId="0" fillId="0" borderId="0" xfId="0" applyNumberFormat="1" applyAlignment="1">
      <alignment vertical="top" wrapText="1"/>
    </xf>
    <xf numFmtId="49" fontId="6" fillId="3" borderId="6" xfId="0" applyNumberFormat="1" applyFont="1" applyFill="1" applyBorder="1" applyAlignment="1">
      <alignment vertical="center"/>
    </xf>
    <xf numFmtId="49" fontId="7" fillId="4" borderId="7" xfId="0" applyNumberFormat="1" applyFont="1" applyFill="1" applyBorder="1" applyAlignment="1">
      <alignment vertical="center"/>
    </xf>
    <xf numFmtId="49" fontId="0" fillId="0" borderId="0" xfId="0" applyNumberFormat="1" applyAlignment="1">
      <alignment vertical="top"/>
    </xf>
    <xf numFmtId="49" fontId="0" fillId="0" borderId="0" xfId="0" applyNumberFormat="1" applyAlignment="1">
      <alignment wrapText="1"/>
    </xf>
    <xf numFmtId="49" fontId="0" fillId="5" borderId="0" xfId="0" applyNumberFormat="1" applyFill="1" applyAlignment="1">
      <alignment vertical="top" wrapText="1"/>
    </xf>
    <xf numFmtId="0" fontId="1" fillId="6" borderId="1" xfId="0" applyFont="1" applyFill="1" applyBorder="1" applyAlignment="1">
      <alignment horizontal="center"/>
    </xf>
    <xf numFmtId="49" fontId="0" fillId="0" borderId="1" xfId="0" applyNumberFormat="1" applyBorder="1"/>
    <xf numFmtId="49" fontId="6" fillId="3" borderId="0" xfId="0" applyNumberFormat="1" applyFont="1" applyFill="1" applyAlignment="1">
      <alignment vertical="center"/>
    </xf>
    <xf numFmtId="49" fontId="6" fillId="3" borderId="0" xfId="0" applyNumberFormat="1" applyFont="1" applyFill="1" applyAlignment="1">
      <alignment vertical="center" wrapText="1"/>
    </xf>
    <xf numFmtId="49" fontId="10" fillId="7" borderId="0" xfId="0" applyNumberFormat="1" applyFont="1" applyFill="1" applyAlignment="1">
      <alignment horizontal="center" vertical="center" wrapText="1"/>
    </xf>
    <xf numFmtId="49" fontId="6" fillId="3" borderId="0" xfId="0" applyNumberFormat="1" applyFont="1" applyFill="1" applyAlignment="1">
      <alignment vertical="top"/>
    </xf>
    <xf numFmtId="49" fontId="6" fillId="3" borderId="0" xfId="0" applyNumberFormat="1" applyFont="1" applyFill="1" applyAlignment="1">
      <alignment vertical="top" wrapText="1"/>
    </xf>
    <xf numFmtId="49" fontId="6" fillId="3" borderId="9" xfId="0" applyNumberFormat="1" applyFont="1" applyFill="1" applyBorder="1" applyAlignment="1">
      <alignment vertical="top"/>
    </xf>
    <xf numFmtId="49" fontId="6" fillId="3" borderId="9" xfId="0" applyNumberFormat="1" applyFont="1" applyFill="1" applyBorder="1" applyAlignment="1">
      <alignment vertical="top" wrapText="1"/>
    </xf>
    <xf numFmtId="49" fontId="6" fillId="3" borderId="10" xfId="0" applyNumberFormat="1" applyFont="1" applyFill="1" applyBorder="1" applyAlignment="1">
      <alignment vertical="top"/>
    </xf>
    <xf numFmtId="49" fontId="6" fillId="3" borderId="10" xfId="0" applyNumberFormat="1" applyFont="1" applyFill="1" applyBorder="1" applyAlignment="1">
      <alignment vertical="top" wrapText="1"/>
    </xf>
    <xf numFmtId="0" fontId="1" fillId="6" borderId="8" xfId="0" applyFont="1" applyFill="1" applyBorder="1"/>
    <xf numFmtId="0" fontId="1" fillId="6" borderId="5" xfId="0" applyFont="1" applyFill="1" applyBorder="1"/>
    <xf numFmtId="49" fontId="3" fillId="0" borderId="0" xfId="0" applyNumberFormat="1" applyFont="1" applyAlignment="1">
      <alignment vertical="top" wrapText="1"/>
    </xf>
    <xf numFmtId="0" fontId="3" fillId="0" borderId="0" xfId="0" applyFont="1" applyAlignment="1">
      <alignment wrapText="1"/>
    </xf>
    <xf numFmtId="49" fontId="6" fillId="3" borderId="6" xfId="0" applyNumberFormat="1" applyFont="1" applyFill="1" applyBorder="1" applyAlignment="1">
      <alignment vertical="top"/>
    </xf>
    <xf numFmtId="0" fontId="0" fillId="0" borderId="0" xfId="0" applyAlignment="1">
      <alignment vertical="top"/>
    </xf>
    <xf numFmtId="0" fontId="5" fillId="0" borderId="0" xfId="3" applyAlignment="1">
      <alignment vertical="top"/>
    </xf>
    <xf numFmtId="49" fontId="6" fillId="3" borderId="6" xfId="0" applyNumberFormat="1" applyFont="1" applyFill="1" applyBorder="1" applyAlignment="1">
      <alignment vertical="center" wrapText="1"/>
    </xf>
    <xf numFmtId="49" fontId="9" fillId="3" borderId="4" xfId="4" applyNumberFormat="1" applyFill="1" applyBorder="1" applyAlignment="1">
      <alignment vertical="center" wrapText="1"/>
    </xf>
    <xf numFmtId="49" fontId="9" fillId="3" borderId="4" xfId="4" applyNumberFormat="1" applyFill="1" applyBorder="1" applyAlignment="1">
      <alignment vertical="top" wrapText="1"/>
    </xf>
    <xf numFmtId="49" fontId="6" fillId="3" borderId="9" xfId="0" applyNumberFormat="1" applyFont="1" applyFill="1" applyBorder="1" applyAlignment="1">
      <alignment vertical="center" wrapText="1"/>
    </xf>
    <xf numFmtId="49" fontId="10" fillId="5" borderId="11" xfId="0" applyNumberFormat="1" applyFont="1" applyFill="1" applyBorder="1" applyAlignment="1">
      <alignment vertical="top" wrapText="1"/>
    </xf>
    <xf numFmtId="49" fontId="5" fillId="0" borderId="0" xfId="3" applyNumberFormat="1" applyAlignment="1">
      <alignment vertical="top" wrapText="1"/>
    </xf>
    <xf numFmtId="49" fontId="3" fillId="10" borderId="12" xfId="5" applyNumberFormat="1" applyFont="1" applyFill="1" applyBorder="1" applyAlignment="1">
      <alignment vertical="top" wrapText="1"/>
    </xf>
    <xf numFmtId="49" fontId="3" fillId="10" borderId="13" xfId="5" applyNumberFormat="1" applyFont="1" applyFill="1" applyBorder="1" applyAlignment="1">
      <alignment vertical="top" wrapText="1"/>
    </xf>
    <xf numFmtId="49" fontId="10" fillId="11" borderId="11" xfId="0" applyNumberFormat="1" applyFont="1" applyFill="1" applyBorder="1" applyAlignment="1">
      <alignment vertical="top" wrapText="1"/>
    </xf>
    <xf numFmtId="0" fontId="6" fillId="3" borderId="6" xfId="0" applyFont="1" applyFill="1" applyBorder="1" applyAlignment="1">
      <alignment vertical="center"/>
    </xf>
    <xf numFmtId="0" fontId="6" fillId="3" borderId="0" xfId="0" applyFont="1" applyFill="1" applyAlignment="1">
      <alignment vertical="center"/>
    </xf>
    <xf numFmtId="0" fontId="5" fillId="0" borderId="0" xfId="3" applyAlignment="1">
      <alignment vertical="top" wrapText="1"/>
    </xf>
    <xf numFmtId="0" fontId="6" fillId="3" borderId="10" xfId="0" applyFont="1" applyFill="1" applyBorder="1" applyAlignment="1">
      <alignment vertical="top" wrapText="1"/>
    </xf>
    <xf numFmtId="0" fontId="6" fillId="3" borderId="0" xfId="0" applyFont="1" applyFill="1" applyAlignment="1">
      <alignment vertical="top" wrapText="1"/>
    </xf>
    <xf numFmtId="0" fontId="6" fillId="3" borderId="14" xfId="0" applyFont="1" applyFill="1" applyBorder="1" applyAlignment="1">
      <alignment vertical="center"/>
    </xf>
    <xf numFmtId="0" fontId="0" fillId="6" borderId="0" xfId="0" applyFill="1"/>
    <xf numFmtId="0" fontId="0" fillId="8" borderId="0" xfId="0" applyFill="1"/>
    <xf numFmtId="0" fontId="0" fillId="0" borderId="1" xfId="0" applyBorder="1" applyAlignment="1">
      <alignment vertical="top" wrapText="1"/>
    </xf>
    <xf numFmtId="0" fontId="0" fillId="0" borderId="15" xfId="0" applyBorder="1" applyAlignment="1">
      <alignment vertical="top" wrapText="1"/>
    </xf>
    <xf numFmtId="0" fontId="0" fillId="0" borderId="16" xfId="0" applyBorder="1" applyAlignment="1">
      <alignment vertical="top" wrapText="1"/>
    </xf>
    <xf numFmtId="0" fontId="0" fillId="0" borderId="3" xfId="0" applyBorder="1" applyAlignment="1">
      <alignment vertical="top" wrapText="1"/>
    </xf>
    <xf numFmtId="0" fontId="0" fillId="0" borderId="17" xfId="0" applyBorder="1"/>
    <xf numFmtId="0" fontId="0" fillId="0" borderId="18" xfId="0" applyBorder="1"/>
    <xf numFmtId="0" fontId="0" fillId="0" borderId="19" xfId="0" applyBorder="1"/>
    <xf numFmtId="0" fontId="0" fillId="0" borderId="20" xfId="0" applyBorder="1"/>
    <xf numFmtId="0" fontId="0" fillId="0" borderId="8" xfId="0" applyBorder="1"/>
    <xf numFmtId="0" fontId="0" fillId="0" borderId="5" xfId="0" applyBorder="1"/>
    <xf numFmtId="0" fontId="0" fillId="0" borderId="21" xfId="0" applyBorder="1"/>
    <xf numFmtId="1" fontId="0" fillId="0" borderId="19" xfId="0" applyNumberFormat="1" applyBorder="1"/>
    <xf numFmtId="1" fontId="0" fillId="0" borderId="2" xfId="0" applyNumberFormat="1" applyBorder="1"/>
    <xf numFmtId="0" fontId="12" fillId="0" borderId="15" xfId="0" applyFont="1" applyBorder="1" applyAlignment="1">
      <alignment vertical="top" wrapText="1"/>
    </xf>
    <xf numFmtId="0" fontId="12" fillId="0" borderId="16" xfId="0" applyFont="1" applyBorder="1" applyAlignment="1">
      <alignment vertical="top" wrapText="1"/>
    </xf>
    <xf numFmtId="0" fontId="12" fillId="0" borderId="3" xfId="0" applyFont="1" applyBorder="1" applyAlignment="1">
      <alignment vertical="top" wrapText="1"/>
    </xf>
    <xf numFmtId="1" fontId="0" fillId="0" borderId="0" xfId="0" applyNumberFormat="1"/>
    <xf numFmtId="2" fontId="0" fillId="0" borderId="0" xfId="0" applyNumberFormat="1" applyAlignment="1">
      <alignment horizontal="right"/>
    </xf>
    <xf numFmtId="1" fontId="0" fillId="0" borderId="5" xfId="0" applyNumberFormat="1" applyBorder="1"/>
    <xf numFmtId="2" fontId="0" fillId="0" borderId="5" xfId="0" applyNumberFormat="1" applyBorder="1" applyAlignment="1">
      <alignment horizontal="right"/>
    </xf>
    <xf numFmtId="0" fontId="1" fillId="0" borderId="16" xfId="0" applyFont="1" applyBorder="1" applyAlignment="1">
      <alignment vertical="top" wrapText="1"/>
    </xf>
    <xf numFmtId="0" fontId="1" fillId="0" borderId="3" xfId="0" applyFont="1" applyBorder="1" applyAlignment="1">
      <alignment vertical="top" wrapText="1"/>
    </xf>
    <xf numFmtId="0" fontId="0" fillId="0" borderId="1" xfId="0" applyBorder="1" applyAlignment="1">
      <alignment vertical="top"/>
    </xf>
    <xf numFmtId="0" fontId="0" fillId="0" borderId="14" xfId="0" applyBorder="1"/>
    <xf numFmtId="1" fontId="0" fillId="0" borderId="14" xfId="0" applyNumberFormat="1" applyBorder="1"/>
    <xf numFmtId="1" fontId="0" fillId="0" borderId="22" xfId="0" applyNumberFormat="1" applyBorder="1"/>
    <xf numFmtId="1" fontId="0" fillId="0" borderId="23" xfId="0" applyNumberFormat="1" applyBorder="1"/>
    <xf numFmtId="49" fontId="3" fillId="0" borderId="12" xfId="5" applyNumberFormat="1" applyFont="1" applyFill="1" applyBorder="1" applyAlignment="1">
      <alignment vertical="top" wrapText="1"/>
    </xf>
    <xf numFmtId="1" fontId="5" fillId="5" borderId="0" xfId="3" applyNumberFormat="1" applyFill="1" applyAlignment="1">
      <alignment vertical="top" wrapText="1"/>
    </xf>
    <xf numFmtId="1" fontId="5" fillId="0" borderId="0" xfId="3" applyNumberFormat="1" applyAlignment="1">
      <alignment vertical="top" wrapText="1"/>
    </xf>
    <xf numFmtId="1" fontId="5" fillId="0" borderId="0" xfId="3" applyNumberFormat="1"/>
    <xf numFmtId="0" fontId="6" fillId="3" borderId="0" xfId="0" applyFont="1" applyFill="1" applyAlignment="1">
      <alignment vertical="top"/>
    </xf>
    <xf numFmtId="0" fontId="1" fillId="0" borderId="0" xfId="0" applyFont="1" applyAlignment="1">
      <alignment horizontal="left" vertical="top" wrapText="1"/>
    </xf>
    <xf numFmtId="0" fontId="1" fillId="0" borderId="0" xfId="0" applyFont="1" applyAlignment="1">
      <alignment horizontal="left" vertical="top"/>
    </xf>
    <xf numFmtId="0" fontId="1" fillId="6" borderId="0" xfId="0" applyFont="1" applyFill="1" applyAlignment="1">
      <alignment horizontal="center"/>
    </xf>
  </cellXfs>
  <cellStyles count="6">
    <cellStyle name="Lien hypertexte_License" xfId="2" xr:uid="{00000000-0005-0000-0000-000000000000}"/>
    <cellStyle name="Link" xfId="4" builtinId="8"/>
    <cellStyle name="Neutral" xfId="5" builtinId="28"/>
    <cellStyle name="Normal 2" xfId="3" xr:uid="{00000000-0005-0000-0000-000003000000}"/>
    <cellStyle name="Schlecht" xfId="1" builtinId="27"/>
    <cellStyle name="Standard" xfId="0" builtinId="0"/>
  </cellStyles>
  <dxfs count="87">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numFmt numFmtId="1" formatCode="0"/>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30" formatCode="@"/>
      <alignment horizontal="general" vertical="top" textRotation="0" wrapText="1" indent="0" justifyLastLine="0" shrinkToFit="0" readingOrder="0"/>
    </dxf>
    <dxf>
      <numFmt numFmtId="30" formatCode="@"/>
      <alignment horizontal="general" vertical="top" textRotation="0" wrapText="1" indent="0" justifyLastLine="0" shrinkToFit="0" readingOrder="0"/>
    </dxf>
    <dxf>
      <numFmt numFmtId="30" formatCode="@"/>
      <alignment horizontal="general" vertical="top" textRotation="0" wrapText="1" indent="0" justifyLastLine="0" shrinkToFit="0" readingOrder="0"/>
    </dxf>
    <dxf>
      <numFmt numFmtId="30" formatCode="@"/>
      <alignment horizontal="general" vertical="top" textRotation="0" wrapText="1" indent="0" justifyLastLine="0" shrinkToFit="0" readingOrder="0"/>
    </dxf>
    <dxf>
      <numFmt numFmtId="30" formatCode="@"/>
      <alignment horizontal="general" vertical="top" textRotation="0" wrapText="1" indent="0" justifyLastLine="0" shrinkToFit="0" readingOrder="0"/>
    </dxf>
    <dxf>
      <numFmt numFmtId="30" formatCode="@"/>
      <alignment horizontal="general" vertical="top" textRotation="0" wrapText="1" indent="0" justifyLastLine="0" shrinkToFit="0" readingOrder="0"/>
    </dxf>
    <dxf>
      <numFmt numFmtId="30" formatCode="@"/>
      <alignment horizontal="general" vertical="top" textRotation="0" wrapText="1" indent="0" justifyLastLine="0" shrinkToFit="0" readingOrder="0"/>
    </dxf>
    <dxf>
      <numFmt numFmtId="30" formatCode="@"/>
      <alignment horizontal="general" vertical="top" textRotation="0" indent="0" justifyLastLine="0" shrinkToFit="0" readingOrder="0"/>
    </dxf>
    <dxf>
      <numFmt numFmtId="30" formatCode="@"/>
      <alignment horizontal="general" vertical="top" textRotation="0" indent="0" justifyLastLine="0" shrinkToFit="0" readingOrder="0"/>
    </dxf>
    <dxf>
      <numFmt numFmtId="30" formatCode="@"/>
      <fill>
        <patternFill patternType="solid">
          <fgColor indexed="64"/>
          <bgColor theme="3"/>
        </patternFill>
      </fill>
      <alignment horizontal="general" vertical="top" textRotation="0" wrapText="1" indent="0" justifyLastLine="0" shrinkToFit="0" readingOrder="0"/>
    </dxf>
    <dxf>
      <fill>
        <patternFill patternType="solid">
          <fgColor rgb="FFD9D9D9"/>
          <bgColor rgb="FFD9D9D9"/>
        </patternFill>
      </fill>
    </dxf>
    <dxf>
      <font>
        <b/>
        <color rgb="FF000000"/>
      </font>
    </dxf>
    <dxf>
      <font>
        <b/>
        <color rgb="FF000000"/>
      </font>
    </dxf>
    <dxf>
      <font>
        <b/>
        <color rgb="FF000000"/>
      </font>
      <border>
        <top style="thin">
          <color rgb="FF000000"/>
        </top>
      </border>
    </dxf>
    <dxf>
      <font>
        <b/>
        <color rgb="FF000000"/>
      </font>
      <border>
        <bottom style="thin">
          <color rgb="FF000000"/>
        </bottom>
      </border>
    </dxf>
    <dxf>
      <font>
        <color rgb="FF000000"/>
      </font>
      <border>
        <top style="thin">
          <color rgb="FF000000"/>
        </top>
        <bottom style="thin">
          <color rgb="FF000000"/>
        </bottom>
      </border>
    </dxf>
  </dxfs>
  <tableStyles count="1" defaultTableStyle="TableStyleMedium2" defaultPivotStyle="PivotStyleLight16">
    <tableStyle name="TableStyleLight1 2" pivot="0" count="6" xr9:uid="{00000000-0011-0000-FFFF-FFFF00000000}">
      <tableStyleElement type="headerRow" dxfId="86"/>
      <tableStyleElement type="totalRow" dxfId="85"/>
      <tableStyleElement type="firstColumn" dxfId="84"/>
      <tableStyleElement type="lastColumn" dxfId="83"/>
      <tableStyleElement type="firstRowStripe" dxfId="82"/>
      <tableStyleElement type="firstColumnStripe" dxfId="81"/>
    </tableStyle>
  </tableStyles>
  <colors>
    <mruColors>
      <color rgb="FFFF3399"/>
      <color rgb="FF026207"/>
      <color rgb="FF5B9BD5"/>
      <color rgb="FF00CCFF"/>
      <color rgb="FF1F497D"/>
      <color rgb="FF4F81BD"/>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chemeClr val="tx2"/>
                </a:solidFill>
                <a:latin typeface="+mn-lt"/>
                <a:ea typeface="Myriad Pro"/>
                <a:cs typeface="Myriad Pro"/>
              </a:defRPr>
            </a:pPr>
            <a:r>
              <a:rPr lang="en-US" sz="1800">
                <a:solidFill>
                  <a:schemeClr val="tx2"/>
                </a:solidFill>
                <a:latin typeface="+mn-lt"/>
              </a:rPr>
              <a:t>Reifegrad</a:t>
            </a:r>
            <a:r>
              <a:rPr lang="en-US" sz="1800" baseline="0">
                <a:solidFill>
                  <a:schemeClr val="tx2"/>
                </a:solidFill>
                <a:latin typeface="+mn-lt"/>
              </a:rPr>
              <a:t> </a:t>
            </a:r>
            <a:r>
              <a:rPr lang="en-US" sz="1800">
                <a:solidFill>
                  <a:schemeClr val="tx2"/>
                </a:solidFill>
                <a:latin typeface="+mn-lt"/>
              </a:rPr>
              <a:t>Kapitelebene</a:t>
            </a:r>
          </a:p>
        </c:rich>
      </c:tx>
      <c:layout>
        <c:manualLayout>
          <c:xMode val="edge"/>
          <c:yMode val="edge"/>
          <c:x val="0.38116598432323268"/>
          <c:y val="3.6539550203283415E-2"/>
        </c:manualLayout>
      </c:layout>
      <c:overlay val="0"/>
      <c:spPr>
        <a:noFill/>
        <a:ln w="25400">
          <a:noFill/>
        </a:ln>
      </c:spPr>
    </c:title>
    <c:autoTitleDeleted val="0"/>
    <c:plotArea>
      <c:layout>
        <c:manualLayout>
          <c:layoutTarget val="inner"/>
          <c:xMode val="edge"/>
          <c:yMode val="edge"/>
          <c:x val="0.24757357527367274"/>
          <c:y val="0.17338623737131922"/>
          <c:w val="0.51666719224771351"/>
          <c:h val="0.74698850111517934"/>
        </c:manualLayout>
      </c:layout>
      <c:radarChart>
        <c:radarStyle val="marker"/>
        <c:varyColors val="0"/>
        <c:ser>
          <c:idx val="0"/>
          <c:order val="0"/>
          <c:tx>
            <c:v>SOLL Reifegrad</c:v>
          </c:tx>
          <c:spPr>
            <a:ln w="28575">
              <a:noFill/>
            </a:ln>
          </c:spPr>
          <c:marker>
            <c:symbol val="diamond"/>
            <c:size val="9"/>
            <c:spPr>
              <a:solidFill>
                <a:schemeClr val="tx2"/>
              </a:solidFill>
            </c:spPr>
          </c:marker>
          <c:cat>
            <c:strRef>
              <c:f>aggregate!$R$3:$R$15</c:f>
              <c:strCache>
                <c:ptCount val="13"/>
                <c:pt idx="0">
                  <c:v>Leitungsorgane</c:v>
                </c:pt>
                <c:pt idx="1">
                  <c:v>Sicherheitsrichtlinien</c:v>
                </c:pt>
                <c:pt idx="2">
                  <c:v>Risikomanagement</c:v>
                </c:pt>
                <c:pt idx="3">
                  <c:v>Verwaltung von Vermögenswerten</c:v>
                </c:pt>
                <c:pt idx="4">
                  <c:v>Personalwesen</c:v>
                </c:pt>
                <c:pt idx="5">
                  <c:v>Grundlegende Cyberhygienemaßnahmen und Cybersicherheitsschulungen</c:v>
                </c:pt>
                <c:pt idx="6">
                  <c:v>Sicherheit von Lieferketten</c:v>
                </c:pt>
                <c:pt idx="7">
                  <c:v>Zugangssteuerung</c:v>
                </c:pt>
                <c:pt idx="8">
                  <c:v>Sicherheit bei Beschaffung, Entwicklung, Betrieb und Wartung</c:v>
                </c:pt>
                <c:pt idx="9">
                  <c:v>Kryptographie</c:v>
                </c:pt>
                <c:pt idx="10">
                  <c:v>Umgang mit Cybersicherheitsvorfällen</c:v>
                </c:pt>
                <c:pt idx="11">
                  <c:v>Betriebskontinuitäts und Krisenmanagement</c:v>
                </c:pt>
                <c:pt idx="12">
                  <c:v>Umgebungsbezogene und physische Sicherheit</c:v>
                </c:pt>
              </c:strCache>
            </c:strRef>
          </c:cat>
          <c:val>
            <c:numRef>
              <c:f>aggregate!$U$3:$U$15</c:f>
              <c:numCache>
                <c:formatCode>General</c:formatCode>
                <c:ptCount val="13"/>
                <c:pt idx="0">
                  <c:v>2</c:v>
                </c:pt>
                <c:pt idx="1">
                  <c:v>2</c:v>
                </c:pt>
                <c:pt idx="2">
                  <c:v>2</c:v>
                </c:pt>
                <c:pt idx="3">
                  <c:v>2</c:v>
                </c:pt>
                <c:pt idx="4">
                  <c:v>2</c:v>
                </c:pt>
                <c:pt idx="5">
                  <c:v>2</c:v>
                </c:pt>
                <c:pt idx="6">
                  <c:v>2</c:v>
                </c:pt>
                <c:pt idx="7">
                  <c:v>2</c:v>
                </c:pt>
                <c:pt idx="8">
                  <c:v>2</c:v>
                </c:pt>
                <c:pt idx="9">
                  <c:v>2</c:v>
                </c:pt>
                <c:pt idx="10">
                  <c:v>2</c:v>
                </c:pt>
                <c:pt idx="11">
                  <c:v>2</c:v>
                </c:pt>
                <c:pt idx="12">
                  <c:v>2</c:v>
                </c:pt>
              </c:numCache>
            </c:numRef>
          </c:val>
          <c:extLst>
            <c:ext xmlns:c16="http://schemas.microsoft.com/office/drawing/2014/chart" uri="{C3380CC4-5D6E-409C-BE32-E72D297353CC}">
              <c16:uniqueId val="{00000000-36AF-42EE-B3F2-662A547C3B9C}"/>
            </c:ext>
          </c:extLst>
        </c:ser>
        <c:ser>
          <c:idx val="1"/>
          <c:order val="1"/>
          <c:tx>
            <c:v>IST Reifegrad</c:v>
          </c:tx>
          <c:spPr>
            <a:ln w="28575">
              <a:noFill/>
            </a:ln>
          </c:spPr>
          <c:marker>
            <c:symbol val="circle"/>
            <c:size val="10"/>
            <c:spPr>
              <a:solidFill>
                <a:srgbClr val="DD0806"/>
              </a:solidFill>
              <a:ln>
                <a:solidFill>
                  <a:srgbClr val="DD0806"/>
                </a:solidFill>
                <a:prstDash val="solid"/>
              </a:ln>
            </c:spPr>
          </c:marker>
          <c:cat>
            <c:strRef>
              <c:f>aggregate!$R$3:$R$15</c:f>
              <c:strCache>
                <c:ptCount val="13"/>
                <c:pt idx="0">
                  <c:v>Leitungsorgane</c:v>
                </c:pt>
                <c:pt idx="1">
                  <c:v>Sicherheitsrichtlinien</c:v>
                </c:pt>
                <c:pt idx="2">
                  <c:v>Risikomanagement</c:v>
                </c:pt>
                <c:pt idx="3">
                  <c:v>Verwaltung von Vermögenswerten</c:v>
                </c:pt>
                <c:pt idx="4">
                  <c:v>Personalwesen</c:v>
                </c:pt>
                <c:pt idx="5">
                  <c:v>Grundlegende Cyberhygienemaßnahmen und Cybersicherheitsschulungen</c:v>
                </c:pt>
                <c:pt idx="6">
                  <c:v>Sicherheit von Lieferketten</c:v>
                </c:pt>
                <c:pt idx="7">
                  <c:v>Zugangssteuerung</c:v>
                </c:pt>
                <c:pt idx="8">
                  <c:v>Sicherheit bei Beschaffung, Entwicklung, Betrieb und Wartung</c:v>
                </c:pt>
                <c:pt idx="9">
                  <c:v>Kryptographie</c:v>
                </c:pt>
                <c:pt idx="10">
                  <c:v>Umgang mit Cybersicherheitsvorfällen</c:v>
                </c:pt>
                <c:pt idx="11">
                  <c:v>Betriebskontinuitäts und Krisenmanagement</c:v>
                </c:pt>
                <c:pt idx="12">
                  <c:v>Umgebungsbezogene und physische Sicherheit</c:v>
                </c:pt>
              </c:strCache>
            </c:strRef>
          </c:cat>
          <c:val>
            <c:numRef>
              <c:f>aggregate!$T$3:$T$15</c:f>
              <c:numCache>
                <c:formatCode>0.00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36AF-42EE-B3F2-662A547C3B9C}"/>
            </c:ext>
          </c:extLst>
        </c:ser>
        <c:ser>
          <c:idx val="2"/>
          <c:order val="2"/>
          <c:tx>
            <c:v>Level 5: Optimierend</c:v>
          </c:tx>
          <c:spPr>
            <a:ln w="28575">
              <a:noFill/>
            </a:ln>
          </c:spPr>
          <c:marker>
            <c:symbol val="none"/>
          </c:marker>
          <c:dPt>
            <c:idx val="0"/>
            <c:bubble3D val="0"/>
            <c:extLst>
              <c:ext xmlns:c16="http://schemas.microsoft.com/office/drawing/2014/chart" uri="{C3380CC4-5D6E-409C-BE32-E72D297353CC}">
                <c16:uniqueId val="{00000002-36AF-42EE-B3F2-662A547C3B9C}"/>
              </c:ext>
            </c:extLst>
          </c:dPt>
          <c:cat>
            <c:strRef>
              <c:f>aggregate!$R$3:$R$15</c:f>
              <c:strCache>
                <c:ptCount val="13"/>
                <c:pt idx="0">
                  <c:v>Leitungsorgane</c:v>
                </c:pt>
                <c:pt idx="1">
                  <c:v>Sicherheitsrichtlinien</c:v>
                </c:pt>
                <c:pt idx="2">
                  <c:v>Risikomanagement</c:v>
                </c:pt>
                <c:pt idx="3">
                  <c:v>Verwaltung von Vermögenswerten</c:v>
                </c:pt>
                <c:pt idx="4">
                  <c:v>Personalwesen</c:v>
                </c:pt>
                <c:pt idx="5">
                  <c:v>Grundlegende Cyberhygienemaßnahmen und Cybersicherheitsschulungen</c:v>
                </c:pt>
                <c:pt idx="6">
                  <c:v>Sicherheit von Lieferketten</c:v>
                </c:pt>
                <c:pt idx="7">
                  <c:v>Zugangssteuerung</c:v>
                </c:pt>
                <c:pt idx="8">
                  <c:v>Sicherheit bei Beschaffung, Entwicklung, Betrieb und Wartung</c:v>
                </c:pt>
                <c:pt idx="9">
                  <c:v>Kryptographie</c:v>
                </c:pt>
                <c:pt idx="10">
                  <c:v>Umgang mit Cybersicherheitsvorfällen</c:v>
                </c:pt>
                <c:pt idx="11">
                  <c:v>Betriebskontinuitäts und Krisenmanagement</c:v>
                </c:pt>
                <c:pt idx="12">
                  <c:v>Umgebungsbezogene und physische Sicherheit</c:v>
                </c:pt>
              </c:strCache>
            </c:strRef>
          </c:cat>
          <c:val>
            <c:numLit>
              <c:formatCode>General</c:formatCode>
              <c:ptCount val="1"/>
              <c:pt idx="0">
                <c:v>1</c:v>
              </c:pt>
            </c:numLit>
          </c:val>
          <c:extLst>
            <c:ext xmlns:c16="http://schemas.microsoft.com/office/drawing/2014/chart" uri="{C3380CC4-5D6E-409C-BE32-E72D297353CC}">
              <c16:uniqueId val="{00000003-36AF-42EE-B3F2-662A547C3B9C}"/>
            </c:ext>
          </c:extLst>
        </c:ser>
        <c:ser>
          <c:idx val="3"/>
          <c:order val="3"/>
          <c:tx>
            <c:v>Level 4: Vorhersehbar</c:v>
          </c:tx>
          <c:spPr>
            <a:ln w="28575">
              <a:noFill/>
            </a:ln>
          </c:spPr>
          <c:marker>
            <c:symbol val="none"/>
          </c:marker>
          <c:cat>
            <c:strRef>
              <c:f>aggregate!$R$3:$R$15</c:f>
              <c:strCache>
                <c:ptCount val="13"/>
                <c:pt idx="0">
                  <c:v>Leitungsorgane</c:v>
                </c:pt>
                <c:pt idx="1">
                  <c:v>Sicherheitsrichtlinien</c:v>
                </c:pt>
                <c:pt idx="2">
                  <c:v>Risikomanagement</c:v>
                </c:pt>
                <c:pt idx="3">
                  <c:v>Verwaltung von Vermögenswerten</c:v>
                </c:pt>
                <c:pt idx="4">
                  <c:v>Personalwesen</c:v>
                </c:pt>
                <c:pt idx="5">
                  <c:v>Grundlegende Cyberhygienemaßnahmen und Cybersicherheitsschulungen</c:v>
                </c:pt>
                <c:pt idx="6">
                  <c:v>Sicherheit von Lieferketten</c:v>
                </c:pt>
                <c:pt idx="7">
                  <c:v>Zugangssteuerung</c:v>
                </c:pt>
                <c:pt idx="8">
                  <c:v>Sicherheit bei Beschaffung, Entwicklung, Betrieb und Wartung</c:v>
                </c:pt>
                <c:pt idx="9">
                  <c:v>Kryptographie</c:v>
                </c:pt>
                <c:pt idx="10">
                  <c:v>Umgang mit Cybersicherheitsvorfällen</c:v>
                </c:pt>
                <c:pt idx="11">
                  <c:v>Betriebskontinuitäts und Krisenmanagement</c:v>
                </c:pt>
                <c:pt idx="12">
                  <c:v>Umgebungsbezogene und physische Sicherheit</c:v>
                </c:pt>
              </c:strCache>
            </c:strRef>
          </c:cat>
          <c:val>
            <c:numLit>
              <c:formatCode>General</c:formatCode>
              <c:ptCount val="1"/>
              <c:pt idx="0">
                <c:v>2</c:v>
              </c:pt>
            </c:numLit>
          </c:val>
          <c:extLst>
            <c:ext xmlns:c16="http://schemas.microsoft.com/office/drawing/2014/chart" uri="{C3380CC4-5D6E-409C-BE32-E72D297353CC}">
              <c16:uniqueId val="{00000004-36AF-42EE-B3F2-662A547C3B9C}"/>
            </c:ext>
          </c:extLst>
        </c:ser>
        <c:ser>
          <c:idx val="4"/>
          <c:order val="4"/>
          <c:tx>
            <c:v>Level 3: Etabliert</c:v>
          </c:tx>
          <c:spPr>
            <a:ln w="28575">
              <a:noFill/>
            </a:ln>
          </c:spPr>
          <c:marker>
            <c:symbol val="none"/>
          </c:marker>
          <c:cat>
            <c:strRef>
              <c:f>aggregate!$R$3:$R$15</c:f>
              <c:strCache>
                <c:ptCount val="13"/>
                <c:pt idx="0">
                  <c:v>Leitungsorgane</c:v>
                </c:pt>
                <c:pt idx="1">
                  <c:v>Sicherheitsrichtlinien</c:v>
                </c:pt>
                <c:pt idx="2">
                  <c:v>Risikomanagement</c:v>
                </c:pt>
                <c:pt idx="3">
                  <c:v>Verwaltung von Vermögenswerten</c:v>
                </c:pt>
                <c:pt idx="4">
                  <c:v>Personalwesen</c:v>
                </c:pt>
                <c:pt idx="5">
                  <c:v>Grundlegende Cyberhygienemaßnahmen und Cybersicherheitsschulungen</c:v>
                </c:pt>
                <c:pt idx="6">
                  <c:v>Sicherheit von Lieferketten</c:v>
                </c:pt>
                <c:pt idx="7">
                  <c:v>Zugangssteuerung</c:v>
                </c:pt>
                <c:pt idx="8">
                  <c:v>Sicherheit bei Beschaffung, Entwicklung, Betrieb und Wartung</c:v>
                </c:pt>
                <c:pt idx="9">
                  <c:v>Kryptographie</c:v>
                </c:pt>
                <c:pt idx="10">
                  <c:v>Umgang mit Cybersicherheitsvorfällen</c:v>
                </c:pt>
                <c:pt idx="11">
                  <c:v>Betriebskontinuitäts und Krisenmanagement</c:v>
                </c:pt>
                <c:pt idx="12">
                  <c:v>Umgebungsbezogene und physische Sicherheit</c:v>
                </c:pt>
              </c:strCache>
            </c:strRef>
          </c:cat>
          <c:val>
            <c:numLit>
              <c:formatCode>General</c:formatCode>
              <c:ptCount val="1"/>
              <c:pt idx="0">
                <c:v>3</c:v>
              </c:pt>
            </c:numLit>
          </c:val>
          <c:extLst>
            <c:ext xmlns:c16="http://schemas.microsoft.com/office/drawing/2014/chart" uri="{C3380CC4-5D6E-409C-BE32-E72D297353CC}">
              <c16:uniqueId val="{00000005-36AF-42EE-B3F2-662A547C3B9C}"/>
            </c:ext>
          </c:extLst>
        </c:ser>
        <c:ser>
          <c:idx val="5"/>
          <c:order val="5"/>
          <c:tx>
            <c:v>Level 2: Gemanagt</c:v>
          </c:tx>
          <c:spPr>
            <a:ln w="28575">
              <a:noFill/>
            </a:ln>
          </c:spPr>
          <c:marker>
            <c:symbol val="none"/>
          </c:marker>
          <c:cat>
            <c:strRef>
              <c:f>aggregate!$R$3:$R$15</c:f>
              <c:strCache>
                <c:ptCount val="13"/>
                <c:pt idx="0">
                  <c:v>Leitungsorgane</c:v>
                </c:pt>
                <c:pt idx="1">
                  <c:v>Sicherheitsrichtlinien</c:v>
                </c:pt>
                <c:pt idx="2">
                  <c:v>Risikomanagement</c:v>
                </c:pt>
                <c:pt idx="3">
                  <c:v>Verwaltung von Vermögenswerten</c:v>
                </c:pt>
                <c:pt idx="4">
                  <c:v>Personalwesen</c:v>
                </c:pt>
                <c:pt idx="5">
                  <c:v>Grundlegende Cyberhygienemaßnahmen und Cybersicherheitsschulungen</c:v>
                </c:pt>
                <c:pt idx="6">
                  <c:v>Sicherheit von Lieferketten</c:v>
                </c:pt>
                <c:pt idx="7">
                  <c:v>Zugangssteuerung</c:v>
                </c:pt>
                <c:pt idx="8">
                  <c:v>Sicherheit bei Beschaffung, Entwicklung, Betrieb und Wartung</c:v>
                </c:pt>
                <c:pt idx="9">
                  <c:v>Kryptographie</c:v>
                </c:pt>
                <c:pt idx="10">
                  <c:v>Umgang mit Cybersicherheitsvorfällen</c:v>
                </c:pt>
                <c:pt idx="11">
                  <c:v>Betriebskontinuitäts und Krisenmanagement</c:v>
                </c:pt>
                <c:pt idx="12">
                  <c:v>Umgebungsbezogene und physische Sicherheit</c:v>
                </c:pt>
              </c:strCache>
            </c:strRef>
          </c:cat>
          <c:val>
            <c:numLit>
              <c:formatCode>General</c:formatCode>
              <c:ptCount val="1"/>
              <c:pt idx="0">
                <c:v>1</c:v>
              </c:pt>
            </c:numLit>
          </c:val>
          <c:extLst>
            <c:ext xmlns:c16="http://schemas.microsoft.com/office/drawing/2014/chart" uri="{C3380CC4-5D6E-409C-BE32-E72D297353CC}">
              <c16:uniqueId val="{00000006-36AF-42EE-B3F2-662A547C3B9C}"/>
            </c:ext>
          </c:extLst>
        </c:ser>
        <c:ser>
          <c:idx val="6"/>
          <c:order val="6"/>
          <c:tx>
            <c:v>Level 1: Durchgeführt</c:v>
          </c:tx>
          <c:spPr>
            <a:ln w="28575">
              <a:noFill/>
            </a:ln>
          </c:spPr>
          <c:marker>
            <c:symbol val="none"/>
          </c:marker>
          <c:dPt>
            <c:idx val="0"/>
            <c:marker>
              <c:symbol val="auto"/>
            </c:marker>
            <c:bubble3D val="0"/>
            <c:extLst>
              <c:ext xmlns:c16="http://schemas.microsoft.com/office/drawing/2014/chart" uri="{C3380CC4-5D6E-409C-BE32-E72D297353CC}">
                <c16:uniqueId val="{00000007-36AF-42EE-B3F2-662A547C3B9C}"/>
              </c:ext>
            </c:extLst>
          </c:dPt>
          <c:cat>
            <c:strRef>
              <c:f>aggregate!$R$3:$R$15</c:f>
              <c:strCache>
                <c:ptCount val="13"/>
                <c:pt idx="0">
                  <c:v>Leitungsorgane</c:v>
                </c:pt>
                <c:pt idx="1">
                  <c:v>Sicherheitsrichtlinien</c:v>
                </c:pt>
                <c:pt idx="2">
                  <c:v>Risikomanagement</c:v>
                </c:pt>
                <c:pt idx="3">
                  <c:v>Verwaltung von Vermögenswerten</c:v>
                </c:pt>
                <c:pt idx="4">
                  <c:v>Personalwesen</c:v>
                </c:pt>
                <c:pt idx="5">
                  <c:v>Grundlegende Cyberhygienemaßnahmen und Cybersicherheitsschulungen</c:v>
                </c:pt>
                <c:pt idx="6">
                  <c:v>Sicherheit von Lieferketten</c:v>
                </c:pt>
                <c:pt idx="7">
                  <c:v>Zugangssteuerung</c:v>
                </c:pt>
                <c:pt idx="8">
                  <c:v>Sicherheit bei Beschaffung, Entwicklung, Betrieb und Wartung</c:v>
                </c:pt>
                <c:pt idx="9">
                  <c:v>Kryptographie</c:v>
                </c:pt>
                <c:pt idx="10">
                  <c:v>Umgang mit Cybersicherheitsvorfällen</c:v>
                </c:pt>
                <c:pt idx="11">
                  <c:v>Betriebskontinuitäts und Krisenmanagement</c:v>
                </c:pt>
                <c:pt idx="12">
                  <c:v>Umgebungsbezogene und physische Sicherheit</c:v>
                </c:pt>
              </c:strCache>
            </c:strRef>
          </c:cat>
          <c:val>
            <c:numLit>
              <c:formatCode>General</c:formatCode>
              <c:ptCount val="1"/>
              <c:pt idx="0">
                <c:v>5</c:v>
              </c:pt>
            </c:numLit>
          </c:val>
          <c:extLst>
            <c:ext xmlns:c16="http://schemas.microsoft.com/office/drawing/2014/chart" uri="{C3380CC4-5D6E-409C-BE32-E72D297353CC}">
              <c16:uniqueId val="{00000008-36AF-42EE-B3F2-662A547C3B9C}"/>
            </c:ext>
          </c:extLst>
        </c:ser>
        <c:ser>
          <c:idx val="7"/>
          <c:order val="7"/>
          <c:tx>
            <c:v>Level 0: Unvollständig</c:v>
          </c:tx>
          <c:spPr>
            <a:ln w="28575">
              <a:noFill/>
            </a:ln>
          </c:spPr>
          <c:marker>
            <c:symbol val="none"/>
          </c:marker>
          <c:dPt>
            <c:idx val="0"/>
            <c:bubble3D val="0"/>
            <c:extLst>
              <c:ext xmlns:c16="http://schemas.microsoft.com/office/drawing/2014/chart" uri="{C3380CC4-5D6E-409C-BE32-E72D297353CC}">
                <c16:uniqueId val="{00000009-36AF-42EE-B3F2-662A547C3B9C}"/>
              </c:ext>
            </c:extLst>
          </c:dPt>
          <c:cat>
            <c:strRef>
              <c:f>aggregate!$R$3:$R$15</c:f>
              <c:strCache>
                <c:ptCount val="13"/>
                <c:pt idx="0">
                  <c:v>Leitungsorgane</c:v>
                </c:pt>
                <c:pt idx="1">
                  <c:v>Sicherheitsrichtlinien</c:v>
                </c:pt>
                <c:pt idx="2">
                  <c:v>Risikomanagement</c:v>
                </c:pt>
                <c:pt idx="3">
                  <c:v>Verwaltung von Vermögenswerten</c:v>
                </c:pt>
                <c:pt idx="4">
                  <c:v>Personalwesen</c:v>
                </c:pt>
                <c:pt idx="5">
                  <c:v>Grundlegende Cyberhygienemaßnahmen und Cybersicherheitsschulungen</c:v>
                </c:pt>
                <c:pt idx="6">
                  <c:v>Sicherheit von Lieferketten</c:v>
                </c:pt>
                <c:pt idx="7">
                  <c:v>Zugangssteuerung</c:v>
                </c:pt>
                <c:pt idx="8">
                  <c:v>Sicherheit bei Beschaffung, Entwicklung, Betrieb und Wartung</c:v>
                </c:pt>
                <c:pt idx="9">
                  <c:v>Kryptographie</c:v>
                </c:pt>
                <c:pt idx="10">
                  <c:v>Umgang mit Cybersicherheitsvorfällen</c:v>
                </c:pt>
                <c:pt idx="11">
                  <c:v>Betriebskontinuitäts und Krisenmanagement</c:v>
                </c:pt>
                <c:pt idx="12">
                  <c:v>Umgebungsbezogene und physische Sicherheit</c:v>
                </c:pt>
              </c:strCache>
            </c:strRef>
          </c:cat>
          <c:val>
            <c:numLit>
              <c:formatCode>General</c:formatCode>
              <c:ptCount val="1"/>
              <c:pt idx="0">
                <c:v>5</c:v>
              </c:pt>
            </c:numLit>
          </c:val>
          <c:extLst>
            <c:ext xmlns:c16="http://schemas.microsoft.com/office/drawing/2014/chart" uri="{C3380CC4-5D6E-409C-BE32-E72D297353CC}">
              <c16:uniqueId val="{0000000A-36AF-42EE-B3F2-662A547C3B9C}"/>
            </c:ext>
          </c:extLst>
        </c:ser>
        <c:dLbls>
          <c:showLegendKey val="0"/>
          <c:showVal val="0"/>
          <c:showCatName val="0"/>
          <c:showSerName val="0"/>
          <c:showPercent val="0"/>
          <c:showBubbleSize val="0"/>
        </c:dLbls>
        <c:axId val="309986728"/>
        <c:axId val="311201152"/>
      </c:radarChart>
      <c:catAx>
        <c:axId val="309986728"/>
        <c:scaling>
          <c:orientation val="minMax"/>
        </c:scaling>
        <c:delete val="0"/>
        <c:axPos val="b"/>
        <c:majorGridlines>
          <c:spPr>
            <a:ln w="3175">
              <a:solidFill>
                <a:srgbClr val="000000"/>
              </a:solidFill>
              <a:prstDash val="solid"/>
            </a:ln>
          </c:spPr>
        </c:majorGridlines>
        <c:numFmt formatCode="General" sourceLinked="1"/>
        <c:majorTickMark val="out"/>
        <c:minorTickMark val="none"/>
        <c:tickLblPos val="nextTo"/>
        <c:txPr>
          <a:bodyPr rot="0" vert="horz" anchor="t" anchorCtr="0"/>
          <a:lstStyle/>
          <a:p>
            <a:pPr>
              <a:defRPr sz="1200" b="0" i="0" u="none" strike="noStrike" baseline="0">
                <a:solidFill>
                  <a:schemeClr val="tx2"/>
                </a:solidFill>
                <a:latin typeface="+mn-lt"/>
                <a:ea typeface="Arial"/>
                <a:cs typeface="Arial"/>
              </a:defRPr>
            </a:pPr>
            <a:endParaRPr lang="de-DE"/>
          </a:p>
        </c:txPr>
        <c:crossAx val="311201152"/>
        <c:crosses val="autoZero"/>
        <c:auto val="0"/>
        <c:lblAlgn val="ctr"/>
        <c:lblOffset val="100"/>
        <c:noMultiLvlLbl val="0"/>
      </c:catAx>
      <c:valAx>
        <c:axId val="311201152"/>
        <c:scaling>
          <c:orientation val="minMax"/>
          <c:max val="5"/>
          <c:min val="0"/>
        </c:scaling>
        <c:delete val="0"/>
        <c:axPos val="l"/>
        <c:minorGridlines>
          <c:spPr>
            <a:ln w="3175">
              <a:solidFill>
                <a:srgbClr val="000000"/>
              </a:solidFill>
              <a:prstDash val="solid"/>
            </a:ln>
          </c:spPr>
        </c:minorGridlines>
        <c:numFmt formatCode="&quot;RG&quot;\ General" sourceLinked="0"/>
        <c:majorTickMark val="cross"/>
        <c:minorTickMark val="none"/>
        <c:tickLblPos val="nextTo"/>
        <c:spPr>
          <a:noFill/>
          <a:ln w="3175">
            <a:solidFill>
              <a:schemeClr val="tx1"/>
            </a:solidFill>
            <a:prstDash val="solid"/>
          </a:ln>
        </c:spPr>
        <c:txPr>
          <a:bodyPr rot="0" vert="horz" anchor="t" anchorCtr="1"/>
          <a:lstStyle/>
          <a:p>
            <a:pPr>
              <a:defRPr sz="1000" b="0" i="0" u="none" strike="noStrike" baseline="0">
                <a:solidFill>
                  <a:schemeClr val="tx2"/>
                </a:solidFill>
                <a:latin typeface="+mn-lt"/>
                <a:ea typeface="Arial"/>
                <a:cs typeface="Arial"/>
              </a:defRPr>
            </a:pPr>
            <a:endParaRPr lang="de-DE"/>
          </a:p>
        </c:txPr>
        <c:crossAx val="309986728"/>
        <c:crosses val="autoZero"/>
        <c:crossBetween val="between"/>
        <c:majorUnit val="1"/>
        <c:minorUnit val="1"/>
      </c:valAx>
      <c:spPr>
        <a:noFill/>
        <a:ln w="25400">
          <a:noFill/>
        </a:ln>
      </c:spPr>
    </c:plotArea>
    <c:legend>
      <c:legendPos val="b"/>
      <c:layout>
        <c:manualLayout>
          <c:xMode val="edge"/>
          <c:yMode val="edge"/>
          <c:x val="0.13675938020454614"/>
          <c:y val="0.91777020479326221"/>
          <c:w val="0.72303940532455013"/>
          <c:h val="8.0072939257756257E-2"/>
        </c:manualLayout>
      </c:layout>
      <c:overlay val="0"/>
      <c:spPr>
        <a:solidFill>
          <a:srgbClr val="FFFFFF"/>
        </a:solidFill>
        <a:ln w="3175">
          <a:solidFill>
            <a:schemeClr val="tx2"/>
          </a:solidFill>
          <a:prstDash val="solid"/>
        </a:ln>
      </c:spPr>
      <c:txPr>
        <a:bodyPr/>
        <a:lstStyle/>
        <a:p>
          <a:pPr>
            <a:defRPr sz="1050" b="0" i="0" u="none" strike="noStrike" baseline="0">
              <a:solidFill>
                <a:schemeClr val="tx2"/>
              </a:solidFill>
              <a:latin typeface="+mn-lt"/>
              <a:ea typeface="Myriad Pro"/>
              <a:cs typeface="Myriad Pro"/>
            </a:defRPr>
          </a:pPr>
          <a:endParaRPr lang="de-DE"/>
        </a:p>
      </c:txPr>
    </c:legend>
    <c:plotVisOnly val="1"/>
    <c:dispBlanksAs val="gap"/>
    <c:showDLblsOverMax val="0"/>
  </c:chart>
  <c:spPr>
    <a:solidFill>
      <a:srgbClr val="FFFFFF"/>
    </a:solidFill>
    <a:ln w="25400">
      <a:noFill/>
      <a:prstDash val="solid"/>
    </a:ln>
  </c:spPr>
  <c:txPr>
    <a:bodyPr/>
    <a:lstStyle/>
    <a:p>
      <a:pPr>
        <a:defRPr sz="1000" b="0" i="0" u="none" strike="noStrike" baseline="0">
          <a:solidFill>
            <a:srgbClr val="000000"/>
          </a:solidFill>
          <a:latin typeface="Arial"/>
          <a:ea typeface="Arial"/>
          <a:cs typeface="Arial"/>
        </a:defRPr>
      </a:pPr>
      <a:endParaRPr lang="de-DE"/>
    </a:p>
  </c:txPr>
  <c:printSettings>
    <c:headerFooter alignWithMargins="0">
      <c:oddHeader>&amp;A</c:oddHeader>
      <c:oddFooter>Page &amp;P</c:oddFooter>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solidFill>
                  <a:schemeClr val="tx2"/>
                </a:solidFill>
              </a:defRPr>
            </a:pPr>
            <a:r>
              <a:rPr lang="en-US" sz="1800" b="1" i="0" baseline="0">
                <a:solidFill>
                  <a:schemeClr val="tx2"/>
                </a:solidFill>
                <a:effectLst/>
              </a:rPr>
              <a:t>IST Zustand - Gesamt</a:t>
            </a:r>
            <a:endParaRPr lang="en-US">
              <a:solidFill>
                <a:schemeClr val="tx2"/>
              </a:solidFill>
              <a:effectLst/>
            </a:endParaRPr>
          </a:p>
        </c:rich>
      </c:tx>
      <c:layout>
        <c:manualLayout>
          <c:xMode val="edge"/>
          <c:yMode val="edge"/>
          <c:x val="0.27335296621111055"/>
          <c:y val="2.7596111111111106E-2"/>
        </c:manualLayout>
      </c:layout>
      <c:overlay val="0"/>
    </c:title>
    <c:autoTitleDeleted val="0"/>
    <c:plotArea>
      <c:layout/>
      <c:pieChart>
        <c:varyColors val="1"/>
        <c:ser>
          <c:idx val="0"/>
          <c:order val="0"/>
          <c:dPt>
            <c:idx val="0"/>
            <c:bubble3D val="0"/>
            <c:spPr>
              <a:solidFill>
                <a:srgbClr val="C00000"/>
              </a:solidFill>
            </c:spPr>
            <c:extLst>
              <c:ext xmlns:c16="http://schemas.microsoft.com/office/drawing/2014/chart" uri="{C3380CC4-5D6E-409C-BE32-E72D297353CC}">
                <c16:uniqueId val="{00000001-8AFD-439A-8A13-3A16973367F2}"/>
              </c:ext>
            </c:extLst>
          </c:dPt>
          <c:dPt>
            <c:idx val="1"/>
            <c:bubble3D val="0"/>
            <c:spPr>
              <a:solidFill>
                <a:srgbClr val="FF0000"/>
              </a:solidFill>
            </c:spPr>
            <c:extLst>
              <c:ext xmlns:c16="http://schemas.microsoft.com/office/drawing/2014/chart" uri="{C3380CC4-5D6E-409C-BE32-E72D297353CC}">
                <c16:uniqueId val="{00000003-8AFD-439A-8A13-3A16973367F2}"/>
              </c:ext>
            </c:extLst>
          </c:dPt>
          <c:dPt>
            <c:idx val="2"/>
            <c:bubble3D val="0"/>
            <c:spPr>
              <a:solidFill>
                <a:srgbClr val="FFC000"/>
              </a:solidFill>
            </c:spPr>
            <c:extLst>
              <c:ext xmlns:c16="http://schemas.microsoft.com/office/drawing/2014/chart" uri="{C3380CC4-5D6E-409C-BE32-E72D297353CC}">
                <c16:uniqueId val="{00000005-8AFD-439A-8A13-3A16973367F2}"/>
              </c:ext>
            </c:extLst>
          </c:dPt>
          <c:dPt>
            <c:idx val="3"/>
            <c:bubble3D val="0"/>
            <c:spPr>
              <a:solidFill>
                <a:srgbClr val="92D050"/>
              </a:solidFill>
            </c:spPr>
            <c:extLst>
              <c:ext xmlns:c16="http://schemas.microsoft.com/office/drawing/2014/chart" uri="{C3380CC4-5D6E-409C-BE32-E72D297353CC}">
                <c16:uniqueId val="{00000007-8AFD-439A-8A13-3A16973367F2}"/>
              </c:ext>
            </c:extLst>
          </c:dPt>
          <c:dPt>
            <c:idx val="4"/>
            <c:bubble3D val="0"/>
            <c:spPr>
              <a:solidFill>
                <a:srgbClr val="00B050"/>
              </a:solidFill>
            </c:spPr>
            <c:extLst>
              <c:ext xmlns:c16="http://schemas.microsoft.com/office/drawing/2014/chart" uri="{C3380CC4-5D6E-409C-BE32-E72D297353CC}">
                <c16:uniqueId val="{00000009-8AFD-439A-8A13-3A16973367F2}"/>
              </c:ext>
            </c:extLst>
          </c:dPt>
          <c:dPt>
            <c:idx val="5"/>
            <c:bubble3D val="0"/>
            <c:spPr>
              <a:solidFill>
                <a:schemeClr val="bg1">
                  <a:lumMod val="65000"/>
                </a:schemeClr>
              </a:solidFill>
            </c:spPr>
            <c:extLst>
              <c:ext xmlns:c16="http://schemas.microsoft.com/office/drawing/2014/chart" uri="{C3380CC4-5D6E-409C-BE32-E72D297353CC}">
                <c16:uniqueId val="{0000000B-8AFD-439A-8A13-3A16973367F2}"/>
              </c:ext>
            </c:extLst>
          </c:dPt>
          <c:dPt>
            <c:idx val="6"/>
            <c:bubble3D val="0"/>
            <c:spPr>
              <a:solidFill>
                <a:srgbClr val="7030A0"/>
              </a:solidFill>
            </c:spPr>
            <c:extLst>
              <c:ext xmlns:c16="http://schemas.microsoft.com/office/drawing/2014/chart" uri="{C3380CC4-5D6E-409C-BE32-E72D297353CC}">
                <c16:uniqueId val="{0000000D-8AFD-439A-8A13-3A16973367F2}"/>
              </c:ext>
            </c:extLst>
          </c:dPt>
          <c:dLbls>
            <c:dLbl>
              <c:idx val="1"/>
              <c:layout>
                <c:manualLayout>
                  <c:x val="-1.8006231006616369E-3"/>
                  <c:y val="0"/>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FD-439A-8A13-3A16973367F2}"/>
                </c:ext>
              </c:extLst>
            </c:dLbl>
            <c:spPr>
              <a:noFill/>
              <a:ln>
                <a:noFill/>
              </a:ln>
              <a:effectLst/>
            </c:spPr>
            <c:txPr>
              <a:bodyPr wrap="square" lIns="38100" tIns="19050" rIns="38100" bIns="19050" anchor="ctr">
                <a:spAutoFit/>
              </a:bodyPr>
              <a:lstStyle/>
              <a:p>
                <a:pPr>
                  <a:defRPr>
                    <a:solidFill>
                      <a:schemeClr val="tx2"/>
                    </a:solidFill>
                  </a:defRPr>
                </a:pPr>
                <a:endParaRPr lang="de-DE"/>
              </a:p>
            </c:txPr>
            <c:dLblPos val="outEnd"/>
            <c:showLegendKey val="0"/>
            <c:showVal val="1"/>
            <c:showCatName val="1"/>
            <c:showSerName val="0"/>
            <c:showPercent val="0"/>
            <c:showBubbleSize val="0"/>
            <c:showLeaderLines val="0"/>
            <c:extLst>
              <c:ext xmlns:c15="http://schemas.microsoft.com/office/drawing/2012/chart" uri="{CE6537A1-D6FC-4f65-9D91-7224C49458BB}"/>
            </c:extLst>
          </c:dLbls>
          <c:cat>
            <c:strRef>
              <c:f>rating!$C$17:$C$22</c:f>
              <c:strCache>
                <c:ptCount val="6"/>
                <c:pt idx="0">
                  <c:v>Nicht erfüllt</c:v>
                </c:pt>
                <c:pt idx="1">
                  <c:v>Nicht erfüllt - budgetiert</c:v>
                </c:pt>
                <c:pt idx="2">
                  <c:v>Punktuell erfüllt</c:v>
                </c:pt>
                <c:pt idx="3">
                  <c:v>Für kritische Bereiche</c:v>
                </c:pt>
                <c:pt idx="4">
                  <c:v>Flächendeckend erfüllt</c:v>
                </c:pt>
                <c:pt idx="5">
                  <c:v>n/a</c:v>
                </c:pt>
              </c:strCache>
            </c:strRef>
          </c:cat>
          <c:val>
            <c:numRef>
              <c:f>aggregate!$J$53:$O$53</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E-8AFD-439A-8A13-3A16973367F2}"/>
            </c:ext>
          </c:extLst>
        </c:ser>
        <c:dLbls>
          <c:showLegendKey val="0"/>
          <c:showVal val="1"/>
          <c:showCatName val="1"/>
          <c:showSerName val="0"/>
          <c:showPercent val="0"/>
          <c:showBubbleSize val="0"/>
          <c:showLeaderLines val="0"/>
        </c:dLbls>
        <c:firstSliceAng val="0"/>
      </c:pieChart>
    </c:plotArea>
    <c:legend>
      <c:legendPos val="r"/>
      <c:layout>
        <c:manualLayout>
          <c:xMode val="edge"/>
          <c:yMode val="edge"/>
          <c:x val="0.78050787212570216"/>
          <c:y val="8.2435716882102751E-3"/>
          <c:w val="0.21672473123488323"/>
          <c:h val="0.4043923007142825"/>
        </c:manualLayout>
      </c:layout>
      <c:overlay val="0"/>
      <c:txPr>
        <a:bodyPr/>
        <a:lstStyle/>
        <a:p>
          <a:pPr rtl="0">
            <a:defRPr>
              <a:solidFill>
                <a:schemeClr val="tx2"/>
              </a:solidFill>
            </a:defRPr>
          </a:pPr>
          <a:endParaRPr lang="de-DE"/>
        </a:p>
      </c:txPr>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solidFill>
                  <a:schemeClr val="tx2"/>
                </a:solidFill>
              </a:defRPr>
            </a:pPr>
            <a:r>
              <a:rPr lang="de-DE" sz="1800" b="1" i="0" baseline="0">
                <a:effectLst/>
              </a:rPr>
              <a:t>Soll in SFB</a:t>
            </a:r>
            <a:endParaRPr lang="en-US">
              <a:solidFill>
                <a:schemeClr val="tx2"/>
              </a:solidFill>
              <a:effectLst/>
            </a:endParaRPr>
          </a:p>
        </c:rich>
      </c:tx>
      <c:layout>
        <c:manualLayout>
          <c:xMode val="edge"/>
          <c:yMode val="edge"/>
          <c:x val="0.37673023301441161"/>
          <c:y val="2.4173274028234385E-2"/>
        </c:manualLayout>
      </c:layout>
      <c:overlay val="0"/>
    </c:title>
    <c:autoTitleDeleted val="0"/>
    <c:plotArea>
      <c:layout/>
      <c:pie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368B-41F8-9DB2-2D7B9108C820}"/>
              </c:ext>
            </c:extLst>
          </c:dPt>
          <c:dPt>
            <c:idx val="1"/>
            <c:bubble3D val="0"/>
            <c:spPr>
              <a:solidFill>
                <a:srgbClr val="00B050"/>
              </a:solidFill>
            </c:spPr>
            <c:extLst>
              <c:ext xmlns:c16="http://schemas.microsoft.com/office/drawing/2014/chart" uri="{C3380CC4-5D6E-409C-BE32-E72D297353CC}">
                <c16:uniqueId val="{00000003-368B-41F8-9DB2-2D7B9108C820}"/>
              </c:ext>
            </c:extLst>
          </c:dPt>
          <c:dPt>
            <c:idx val="2"/>
            <c:bubble3D val="0"/>
            <c:spPr>
              <a:solidFill>
                <a:srgbClr val="0070C0"/>
              </a:solidFill>
            </c:spPr>
            <c:extLst>
              <c:ext xmlns:c16="http://schemas.microsoft.com/office/drawing/2014/chart" uri="{C3380CC4-5D6E-409C-BE32-E72D297353CC}">
                <c16:uniqueId val="{00000005-368B-41F8-9DB2-2D7B9108C820}"/>
              </c:ext>
            </c:extLst>
          </c:dPt>
          <c:dPt>
            <c:idx val="3"/>
            <c:bubble3D val="0"/>
            <c:spPr>
              <a:solidFill>
                <a:srgbClr val="FFC000"/>
              </a:solidFill>
            </c:spPr>
            <c:extLst>
              <c:ext xmlns:c16="http://schemas.microsoft.com/office/drawing/2014/chart" uri="{C3380CC4-5D6E-409C-BE32-E72D297353CC}">
                <c16:uniqueId val="{00000007-368B-41F8-9DB2-2D7B9108C820}"/>
              </c:ext>
            </c:extLst>
          </c:dPt>
          <c:dPt>
            <c:idx val="4"/>
            <c:bubble3D val="0"/>
            <c:spPr>
              <a:solidFill>
                <a:srgbClr val="92D050"/>
              </a:solidFill>
            </c:spPr>
            <c:extLst>
              <c:ext xmlns:c16="http://schemas.microsoft.com/office/drawing/2014/chart" uri="{C3380CC4-5D6E-409C-BE32-E72D297353CC}">
                <c16:uniqueId val="{00000009-368B-41F8-9DB2-2D7B9108C820}"/>
              </c:ext>
            </c:extLst>
          </c:dPt>
          <c:dPt>
            <c:idx val="5"/>
            <c:bubble3D val="0"/>
            <c:spPr>
              <a:solidFill>
                <a:srgbClr val="00B050"/>
              </a:solidFill>
            </c:spPr>
            <c:extLst>
              <c:ext xmlns:c16="http://schemas.microsoft.com/office/drawing/2014/chart" uri="{C3380CC4-5D6E-409C-BE32-E72D297353CC}">
                <c16:uniqueId val="{0000000B-368B-41F8-9DB2-2D7B9108C820}"/>
              </c:ext>
            </c:extLst>
          </c:dPt>
          <c:dPt>
            <c:idx val="6"/>
            <c:bubble3D val="0"/>
            <c:spPr>
              <a:solidFill>
                <a:srgbClr val="7030A0"/>
              </a:solidFill>
            </c:spPr>
            <c:extLst>
              <c:ext xmlns:c16="http://schemas.microsoft.com/office/drawing/2014/chart" uri="{C3380CC4-5D6E-409C-BE32-E72D297353CC}">
                <c16:uniqueId val="{0000000D-368B-41F8-9DB2-2D7B9108C820}"/>
              </c:ext>
            </c:extLst>
          </c:dPt>
          <c:dLbls>
            <c:spPr>
              <a:noFill/>
              <a:ln>
                <a:noFill/>
              </a:ln>
              <a:effectLst/>
            </c:spPr>
            <c:txPr>
              <a:bodyPr wrap="square" lIns="38100" tIns="19050" rIns="38100" bIns="19050" anchor="ctr">
                <a:spAutoFit/>
              </a:bodyPr>
              <a:lstStyle/>
              <a:p>
                <a:pPr>
                  <a:defRPr>
                    <a:solidFill>
                      <a:schemeClr val="tx2"/>
                    </a:solidFill>
                  </a:defRPr>
                </a:pPr>
                <a:endParaRPr lang="de-DE"/>
              </a:p>
            </c:txPr>
            <c:dLblPos val="outEnd"/>
            <c:showLegendKey val="0"/>
            <c:showVal val="1"/>
            <c:showCatName val="1"/>
            <c:showSerName val="0"/>
            <c:showPercent val="0"/>
            <c:showBubbleSize val="0"/>
            <c:showLeaderLines val="1"/>
            <c:extLst>
              <c:ext xmlns:c15="http://schemas.microsoft.com/office/drawing/2012/chart" uri="{CE6537A1-D6FC-4f65-9D91-7224C49458BB}"/>
            </c:extLst>
          </c:dLbls>
          <c:cat>
            <c:strRef>
              <c:f>rating!$B$17:$B$19</c:f>
              <c:strCache>
                <c:ptCount val="3"/>
                <c:pt idx="0">
                  <c:v>Nein</c:v>
                </c:pt>
                <c:pt idx="1">
                  <c:v>Basis</c:v>
                </c:pt>
                <c:pt idx="2">
                  <c:v>Erweitert</c:v>
                </c:pt>
              </c:strCache>
            </c:strRef>
          </c:cat>
          <c:val>
            <c:numRef>
              <c:f>aggregate!$F$53:$H$53</c:f>
              <c:numCache>
                <c:formatCode>0</c:formatCode>
                <c:ptCount val="3"/>
                <c:pt idx="0">
                  <c:v>0</c:v>
                </c:pt>
                <c:pt idx="1">
                  <c:v>245</c:v>
                </c:pt>
                <c:pt idx="2">
                  <c:v>41</c:v>
                </c:pt>
              </c:numCache>
            </c:numRef>
          </c:val>
          <c:extLst>
            <c:ext xmlns:c16="http://schemas.microsoft.com/office/drawing/2014/chart" uri="{C3380CC4-5D6E-409C-BE32-E72D297353CC}">
              <c16:uniqueId val="{0000000E-368B-41F8-9DB2-2D7B9108C820}"/>
            </c:ext>
          </c:extLst>
        </c:ser>
        <c:dLbls>
          <c:showLegendKey val="0"/>
          <c:showVal val="1"/>
          <c:showCatName val="1"/>
          <c:showSerName val="0"/>
          <c:showPercent val="0"/>
          <c:showBubbleSize val="0"/>
          <c:showLeaderLines val="1"/>
        </c:dLbls>
        <c:firstSliceAng val="0"/>
      </c:pieChart>
    </c:plotArea>
    <c:legend>
      <c:legendPos val="r"/>
      <c:layout>
        <c:manualLayout>
          <c:xMode val="edge"/>
          <c:yMode val="edge"/>
          <c:x val="0.78663383045808677"/>
          <c:y val="0.1038636124845253"/>
          <c:w val="0.12576786929077099"/>
          <c:h val="0.18066514952407201"/>
        </c:manualLayout>
      </c:layout>
      <c:overlay val="0"/>
      <c:txPr>
        <a:bodyPr/>
        <a:lstStyle/>
        <a:p>
          <a:pPr rtl="0">
            <a:defRPr>
              <a:solidFill>
                <a:schemeClr val="tx2"/>
              </a:solidFill>
            </a:defRPr>
          </a:pPr>
          <a:endParaRPr lang="de-DE"/>
        </a:p>
      </c:txPr>
    </c:legend>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solidFill>
                  <a:schemeClr val="tx2"/>
                </a:solidFill>
              </a:defRPr>
            </a:pPr>
            <a:r>
              <a:rPr lang="en-US" sz="1800" b="1" i="0" baseline="0">
                <a:solidFill>
                  <a:schemeClr val="tx2"/>
                </a:solidFill>
                <a:effectLst/>
              </a:rPr>
              <a:t>Subkapitel Reifegradbewertungen</a:t>
            </a:r>
            <a:endParaRPr lang="en-US">
              <a:solidFill>
                <a:schemeClr val="tx2"/>
              </a:solidFill>
              <a:effectLst/>
            </a:endParaRPr>
          </a:p>
        </c:rich>
      </c:tx>
      <c:layout>
        <c:manualLayout>
          <c:xMode val="edge"/>
          <c:yMode val="edge"/>
          <c:x val="0.22805465835893304"/>
          <c:y val="2.7981319153574796E-2"/>
        </c:manualLayout>
      </c:layout>
      <c:overlay val="0"/>
    </c:title>
    <c:autoTitleDeleted val="0"/>
    <c:plotArea>
      <c:layout/>
      <c:pie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DFE-4196-86F0-E3B238E0B3A3}"/>
              </c:ext>
            </c:extLst>
          </c:dPt>
          <c:dPt>
            <c:idx val="1"/>
            <c:bubble3D val="0"/>
            <c:spPr>
              <a:solidFill>
                <a:srgbClr val="C00000"/>
              </a:solidFill>
            </c:spPr>
            <c:extLst>
              <c:ext xmlns:c16="http://schemas.microsoft.com/office/drawing/2014/chart" uri="{C3380CC4-5D6E-409C-BE32-E72D297353CC}">
                <c16:uniqueId val="{00000003-ADFE-4196-86F0-E3B238E0B3A3}"/>
              </c:ext>
            </c:extLst>
          </c:dPt>
          <c:dPt>
            <c:idx val="2"/>
            <c:bubble3D val="0"/>
            <c:spPr>
              <a:solidFill>
                <a:srgbClr val="FF0000"/>
              </a:solidFill>
            </c:spPr>
            <c:extLst>
              <c:ext xmlns:c16="http://schemas.microsoft.com/office/drawing/2014/chart" uri="{C3380CC4-5D6E-409C-BE32-E72D297353CC}">
                <c16:uniqueId val="{00000005-ADFE-4196-86F0-E3B238E0B3A3}"/>
              </c:ext>
            </c:extLst>
          </c:dPt>
          <c:dPt>
            <c:idx val="3"/>
            <c:bubble3D val="0"/>
            <c:spPr>
              <a:solidFill>
                <a:srgbClr val="FFC000"/>
              </a:solidFill>
            </c:spPr>
            <c:extLst>
              <c:ext xmlns:c16="http://schemas.microsoft.com/office/drawing/2014/chart" uri="{C3380CC4-5D6E-409C-BE32-E72D297353CC}">
                <c16:uniqueId val="{00000007-ADFE-4196-86F0-E3B238E0B3A3}"/>
              </c:ext>
            </c:extLst>
          </c:dPt>
          <c:dPt>
            <c:idx val="4"/>
            <c:bubble3D val="0"/>
            <c:spPr>
              <a:solidFill>
                <a:srgbClr val="92D050"/>
              </a:solidFill>
            </c:spPr>
            <c:extLst>
              <c:ext xmlns:c16="http://schemas.microsoft.com/office/drawing/2014/chart" uri="{C3380CC4-5D6E-409C-BE32-E72D297353CC}">
                <c16:uniqueId val="{00000009-ADFE-4196-86F0-E3B238E0B3A3}"/>
              </c:ext>
            </c:extLst>
          </c:dPt>
          <c:dPt>
            <c:idx val="5"/>
            <c:bubble3D val="0"/>
            <c:spPr>
              <a:solidFill>
                <a:srgbClr val="00B050"/>
              </a:solidFill>
            </c:spPr>
            <c:extLst>
              <c:ext xmlns:c16="http://schemas.microsoft.com/office/drawing/2014/chart" uri="{C3380CC4-5D6E-409C-BE32-E72D297353CC}">
                <c16:uniqueId val="{0000000B-ADFE-4196-86F0-E3B238E0B3A3}"/>
              </c:ext>
            </c:extLst>
          </c:dPt>
          <c:dPt>
            <c:idx val="6"/>
            <c:bubble3D val="0"/>
            <c:spPr>
              <a:solidFill>
                <a:srgbClr val="7030A0"/>
              </a:solidFill>
            </c:spPr>
            <c:extLst>
              <c:ext xmlns:c16="http://schemas.microsoft.com/office/drawing/2014/chart" uri="{C3380CC4-5D6E-409C-BE32-E72D297353CC}">
                <c16:uniqueId val="{0000000D-ADFE-4196-86F0-E3B238E0B3A3}"/>
              </c:ext>
            </c:extLst>
          </c:dPt>
          <c:dLbls>
            <c:dLbl>
              <c:idx val="1"/>
              <c:layout>
                <c:manualLayout>
                  <c:x val="-1.8006231006616369E-3"/>
                  <c:y val="0"/>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DFE-4196-86F0-E3B238E0B3A3}"/>
                </c:ext>
              </c:extLst>
            </c:dLbl>
            <c:spPr>
              <a:noFill/>
              <a:ln>
                <a:noFill/>
              </a:ln>
              <a:effectLst/>
            </c:spPr>
            <c:txPr>
              <a:bodyPr wrap="square" lIns="38100" tIns="19050" rIns="38100" bIns="19050" anchor="ctr">
                <a:spAutoFit/>
              </a:bodyPr>
              <a:lstStyle/>
              <a:p>
                <a:pPr>
                  <a:defRPr>
                    <a:solidFill>
                      <a:schemeClr val="tx2"/>
                    </a:solidFill>
                  </a:defRPr>
                </a:pPr>
                <a:endParaRPr lang="de-DE"/>
              </a:p>
            </c:txPr>
            <c:dLblPos val="outEnd"/>
            <c:showLegendKey val="0"/>
            <c:showVal val="1"/>
            <c:showCatName val="1"/>
            <c:showSerName val="0"/>
            <c:showPercent val="0"/>
            <c:showBubbleSize val="0"/>
            <c:showLeaderLines val="0"/>
            <c:extLst>
              <c:ext xmlns:c15="http://schemas.microsoft.com/office/drawing/2012/chart" uri="{CE6537A1-D6FC-4f65-9D91-7224C49458BB}"/>
            </c:extLst>
          </c:dLbls>
          <c:cat>
            <c:strRef>
              <c:f>rating!$E$2:$E$8</c:f>
              <c:strCache>
                <c:ptCount val="7"/>
                <c:pt idx="0">
                  <c:v>Nicht Relevant</c:v>
                </c:pt>
                <c:pt idx="1">
                  <c:v>Unvollständig</c:v>
                </c:pt>
                <c:pt idx="2">
                  <c:v>Durchgeführt</c:v>
                </c:pt>
                <c:pt idx="3">
                  <c:v>Gemanagt</c:v>
                </c:pt>
                <c:pt idx="4">
                  <c:v>Etabliert</c:v>
                </c:pt>
                <c:pt idx="5">
                  <c:v>Vorhersehbar</c:v>
                </c:pt>
                <c:pt idx="6">
                  <c:v>Optimierend</c:v>
                </c:pt>
              </c:strCache>
            </c:strRef>
          </c:cat>
          <c:val>
            <c:numRef>
              <c:f>aggregate!$S$18:$S$24</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E-ADFE-4196-86F0-E3B238E0B3A3}"/>
            </c:ext>
          </c:extLst>
        </c:ser>
        <c:dLbls>
          <c:showLegendKey val="0"/>
          <c:showVal val="1"/>
          <c:showCatName val="1"/>
          <c:showSerName val="0"/>
          <c:showPercent val="0"/>
          <c:showBubbleSize val="0"/>
          <c:showLeaderLines val="0"/>
        </c:dLbls>
        <c:firstSliceAng val="0"/>
      </c:pieChart>
    </c:plotArea>
    <c:legend>
      <c:legendPos val="r"/>
      <c:layout>
        <c:manualLayout>
          <c:xMode val="edge"/>
          <c:yMode val="edge"/>
          <c:x val="0.78050787212570216"/>
          <c:y val="8.2435716882102751E-3"/>
          <c:w val="0.21672473123488323"/>
          <c:h val="0.4043923007142825"/>
        </c:manualLayout>
      </c:layout>
      <c:overlay val="0"/>
      <c:txPr>
        <a:bodyPr/>
        <a:lstStyle/>
        <a:p>
          <a:pPr rtl="0">
            <a:defRPr>
              <a:solidFill>
                <a:schemeClr val="tx2"/>
              </a:solidFill>
            </a:defRPr>
          </a:pPr>
          <a:endParaRPr lang="de-DE"/>
        </a:p>
      </c:txPr>
    </c:legend>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chemeClr val="tx2"/>
                </a:solidFill>
              </a:defRPr>
            </a:pPr>
            <a:r>
              <a:rPr lang="en-US">
                <a:solidFill>
                  <a:schemeClr val="tx2"/>
                </a:solidFill>
              </a:rPr>
              <a:t>Subkapitel Reifegrad</a:t>
            </a:r>
          </a:p>
        </c:rich>
      </c:tx>
      <c:overlay val="0"/>
    </c:title>
    <c:autoTitleDeleted val="0"/>
    <c:plotArea>
      <c:layout/>
      <c:barChart>
        <c:barDir val="col"/>
        <c:grouping val="clustered"/>
        <c:varyColors val="0"/>
        <c:ser>
          <c:idx val="0"/>
          <c:order val="0"/>
          <c:invertIfNegative val="0"/>
          <c:cat>
            <c:strRef>
              <c:f>aggregate!$C$3:$C$52</c:f>
              <c:strCache>
                <c:ptCount val="50"/>
                <c:pt idx="0">
                  <c:v>1.a. Rollen und Verantwortlichkeiten der Leitungsorgane</c:v>
                </c:pt>
                <c:pt idx="1">
                  <c:v>2.a. Sicherheitsrichtlinien</c:v>
                </c:pt>
                <c:pt idx="2">
                  <c:v>2.b. Funktionen, Aufgaben und Verantwortlichkeiten</c:v>
                </c:pt>
                <c:pt idx="3">
                  <c:v>3.a. Risikomanagementrichtlinie und -prozess</c:v>
                </c:pt>
                <c:pt idx="4">
                  <c:v>3.b. Beurteilung der Effektivität von Risikomanagementmaßnahmen</c:v>
                </c:pt>
                <c:pt idx="5">
                  <c:v>3.c. Überwachung der Einhaltung von Vorgaben</c:v>
                </c:pt>
                <c:pt idx="6">
                  <c:v>3.d. Unabhängige Überprüfungen</c:v>
                </c:pt>
                <c:pt idx="7">
                  <c:v>4.a. Inventarisierung von Vermögenswerten</c:v>
                </c:pt>
                <c:pt idx="8">
                  <c:v>4.b. Klassifikation von Vermögenswerten</c:v>
                </c:pt>
                <c:pt idx="9">
                  <c:v>4.c. Handhabung von Vermögenswerten</c:v>
                </c:pt>
                <c:pt idx="10">
                  <c:v>4.d. Umgang mit Wechseldatenträger</c:v>
                </c:pt>
                <c:pt idx="11">
                  <c:v>4.e. Rücknahme oder Löschung von Vermögenswerten</c:v>
                </c:pt>
                <c:pt idx="12">
                  <c:v>5.a. Sicherheit im Personalwesen</c:v>
                </c:pt>
                <c:pt idx="13">
                  <c:v>5.b. Hintergrundüberprüfung</c:v>
                </c:pt>
                <c:pt idx="14">
                  <c:v>5.c. Verfahren bei Beendigung oder Wechsel des Beschäftigungsverhältnisses</c:v>
                </c:pt>
                <c:pt idx="15">
                  <c:v>5.d. Disziplinarmaßnahmen</c:v>
                </c:pt>
                <c:pt idx="16">
                  <c:v>6.a. Bewusstseinsschaffung und Cyberhygiene</c:v>
                </c:pt>
                <c:pt idx="17">
                  <c:v>6.b. Cybersicherheitsschulungen</c:v>
                </c:pt>
                <c:pt idx="18">
                  <c:v>7.a. Richtlinie zur Sicherheit von Lieferketten</c:v>
                </c:pt>
                <c:pt idx="19">
                  <c:v>7.b. Lieferantenverzeichnis</c:v>
                </c:pt>
                <c:pt idx="20">
                  <c:v>8.a. Zugangssteuerungsrichtlinie</c:v>
                </c:pt>
                <c:pt idx="21">
                  <c:v>8.b. Verwaltung von Zugriffsberechtigungen</c:v>
                </c:pt>
                <c:pt idx="22">
                  <c:v>8.c. Privilegierte und administrative Zugänge</c:v>
                </c:pt>
                <c:pt idx="23">
                  <c:v>8.d. Systeme und Anwendungen zur Systemadministration</c:v>
                </c:pt>
                <c:pt idx="24">
                  <c:v>8.e. Identifikation</c:v>
                </c:pt>
                <c:pt idx="25">
                  <c:v>8.f. Authentifikation</c:v>
                </c:pt>
                <c:pt idx="26">
                  <c:v>8.g. Multi-Faktor-Authentifikation</c:v>
                </c:pt>
                <c:pt idx="27">
                  <c:v>9.a. Konfigurationsmanagement</c:v>
                </c:pt>
                <c:pt idx="28">
                  <c:v>9.b. Änderungsmanagement und Wartung</c:v>
                </c:pt>
                <c:pt idx="29">
                  <c:v>9.c. Umgang mit Schwachstellen und deren Offenlegung</c:v>
                </c:pt>
                <c:pt idx="30">
                  <c:v>9.d. Sicherheitstests</c:v>
                </c:pt>
                <c:pt idx="31">
                  <c:v>9.e. Patchmanagement</c:v>
                </c:pt>
                <c:pt idx="32">
                  <c:v>9.f. Sicherheit bei der Beschaffung von Dienstleistungen, Systemen und Produkten</c:v>
                </c:pt>
                <c:pt idx="33">
                  <c:v>9.g. Sichere Softwareentwicklung</c:v>
                </c:pt>
                <c:pt idx="34">
                  <c:v>9.h. Netzwerksegmentierung</c:v>
                </c:pt>
                <c:pt idx="35">
                  <c:v>9.i. Netzwerksicherheit</c:v>
                </c:pt>
                <c:pt idx="36">
                  <c:v>9.j. Schutz vor bösartiger und unautorisierter Software</c:v>
                </c:pt>
                <c:pt idx="37">
                  <c:v>10.a. Kryptographierichtlinie</c:v>
                </c:pt>
                <c:pt idx="38">
                  <c:v>11.a. Richtlinie zum Umgang mit Cybersicherheitsvorfällen</c:v>
                </c:pt>
                <c:pt idx="39">
                  <c:v>11.b. Überwachung und Protokollierung</c:v>
                </c:pt>
                <c:pt idx="40">
                  <c:v>11.c. Meldung von Ereignissen</c:v>
                </c:pt>
                <c:pt idx="41">
                  <c:v>11.d. Erhebung und Klassifikation von Ereignissen</c:v>
                </c:pt>
                <c:pt idx="42">
                  <c:v>11.e. Reaktion auf Cybersicherheitsvorfällen</c:v>
                </c:pt>
                <c:pt idx="43">
                  <c:v>11.f. Erkenntnisse nach Cybersicherheitsvorfällen</c:v>
                </c:pt>
                <c:pt idx="44">
                  <c:v>12.a. Betriebskontinuitätsmanagement und Notfallwiederherstellungspläne</c:v>
                </c:pt>
                <c:pt idx="45">
                  <c:v>12.b. Backup-, Redundanzen und Wiederherstellungsmanagement</c:v>
                </c:pt>
                <c:pt idx="46">
                  <c:v>12.c. Krisenmanagement</c:v>
                </c:pt>
                <c:pt idx="47">
                  <c:v>13.a. Sicherheitsperimeter und physische Zutrittskontrollen</c:v>
                </c:pt>
                <c:pt idx="48">
                  <c:v>13.b. Schutz vor umgebungsbezogenen Gefährdungen</c:v>
                </c:pt>
                <c:pt idx="49">
                  <c:v>13.c. Versorgungseinrichtungen</c:v>
                </c:pt>
              </c:strCache>
            </c:strRef>
          </c:cat>
          <c:val>
            <c:numRef>
              <c:f>aggregate!$D$3:$D$52</c:f>
              <c:numCache>
                <c:formatCode>General</c:formatCode>
                <c:ptCount val="5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val>
          <c:extLst>
            <c:ext xmlns:c16="http://schemas.microsoft.com/office/drawing/2014/chart" uri="{C3380CC4-5D6E-409C-BE32-E72D297353CC}">
              <c16:uniqueId val="{00000000-492D-4199-BDB9-52B827188A1E}"/>
            </c:ext>
          </c:extLst>
        </c:ser>
        <c:dLbls>
          <c:showLegendKey val="0"/>
          <c:showVal val="0"/>
          <c:showCatName val="0"/>
          <c:showSerName val="0"/>
          <c:showPercent val="0"/>
          <c:showBubbleSize val="0"/>
        </c:dLbls>
        <c:gapWidth val="150"/>
        <c:axId val="305955488"/>
        <c:axId val="305953528"/>
      </c:barChart>
      <c:barChart>
        <c:barDir val="bar"/>
        <c:grouping val="clustered"/>
        <c:varyColors val="0"/>
        <c:ser>
          <c:idx val="1"/>
          <c:order val="1"/>
          <c:spPr>
            <a:noFill/>
          </c:spPr>
          <c:invertIfNegative val="0"/>
          <c:cat>
            <c:strRef>
              <c:f>rating!$G$3:$G$8</c:f>
              <c:strCache>
                <c:ptCount val="6"/>
                <c:pt idx="0">
                  <c:v>Unvollständig</c:v>
                </c:pt>
                <c:pt idx="1">
                  <c:v>Durchgeführt</c:v>
                </c:pt>
                <c:pt idx="2">
                  <c:v>Gemanagt</c:v>
                </c:pt>
                <c:pt idx="3">
                  <c:v>Etabliert</c:v>
                </c:pt>
                <c:pt idx="4">
                  <c:v>Vorhersehbar</c:v>
                </c:pt>
                <c:pt idx="5">
                  <c:v>Optimierend</c:v>
                </c:pt>
              </c:strCache>
            </c:strRef>
          </c:cat>
          <c:val>
            <c:numRef>
              <c:f>rating!$H$3:$H$8</c:f>
              <c:numCache>
                <c:formatCode>General</c:formatCode>
                <c:ptCount val="6"/>
                <c:pt idx="0">
                  <c:v>0</c:v>
                </c:pt>
                <c:pt idx="1">
                  <c:v>1</c:v>
                </c:pt>
                <c:pt idx="2">
                  <c:v>2</c:v>
                </c:pt>
                <c:pt idx="3">
                  <c:v>3</c:v>
                </c:pt>
                <c:pt idx="4">
                  <c:v>4</c:v>
                </c:pt>
                <c:pt idx="5">
                  <c:v>5</c:v>
                </c:pt>
              </c:numCache>
            </c:numRef>
          </c:val>
          <c:extLst>
            <c:ext xmlns:c16="http://schemas.microsoft.com/office/drawing/2014/chart" uri="{C3380CC4-5D6E-409C-BE32-E72D297353CC}">
              <c16:uniqueId val="{00000001-492D-4199-BDB9-52B827188A1E}"/>
            </c:ext>
          </c:extLst>
        </c:ser>
        <c:dLbls>
          <c:showLegendKey val="0"/>
          <c:showVal val="0"/>
          <c:showCatName val="0"/>
          <c:showSerName val="0"/>
          <c:showPercent val="0"/>
          <c:showBubbleSize val="0"/>
        </c:dLbls>
        <c:gapWidth val="150"/>
        <c:axId val="305952352"/>
        <c:axId val="305955096"/>
      </c:barChart>
      <c:catAx>
        <c:axId val="305955488"/>
        <c:scaling>
          <c:orientation val="minMax"/>
        </c:scaling>
        <c:delete val="0"/>
        <c:axPos val="b"/>
        <c:numFmt formatCode="General" sourceLinked="0"/>
        <c:majorTickMark val="out"/>
        <c:minorTickMark val="none"/>
        <c:tickLblPos val="nextTo"/>
        <c:txPr>
          <a:bodyPr/>
          <a:lstStyle/>
          <a:p>
            <a:pPr>
              <a:defRPr>
                <a:solidFill>
                  <a:schemeClr val="tx2"/>
                </a:solidFill>
              </a:defRPr>
            </a:pPr>
            <a:endParaRPr lang="de-DE"/>
          </a:p>
        </c:txPr>
        <c:crossAx val="305953528"/>
        <c:crosses val="autoZero"/>
        <c:auto val="1"/>
        <c:lblAlgn val="ctr"/>
        <c:lblOffset val="100"/>
        <c:noMultiLvlLbl val="0"/>
      </c:catAx>
      <c:valAx>
        <c:axId val="305953528"/>
        <c:scaling>
          <c:orientation val="minMax"/>
          <c:max val="5"/>
        </c:scaling>
        <c:delete val="1"/>
        <c:axPos val="l"/>
        <c:majorGridlines/>
        <c:numFmt formatCode="General" sourceLinked="1"/>
        <c:majorTickMark val="out"/>
        <c:minorTickMark val="none"/>
        <c:tickLblPos val="nextTo"/>
        <c:crossAx val="305955488"/>
        <c:crosses val="autoZero"/>
        <c:crossBetween val="between"/>
        <c:majorUnit val="1"/>
      </c:valAx>
      <c:valAx>
        <c:axId val="305955096"/>
        <c:scaling>
          <c:orientation val="minMax"/>
        </c:scaling>
        <c:delete val="1"/>
        <c:axPos val="t"/>
        <c:numFmt formatCode="General" sourceLinked="1"/>
        <c:majorTickMark val="out"/>
        <c:minorTickMark val="none"/>
        <c:tickLblPos val="nextTo"/>
        <c:crossAx val="305952352"/>
        <c:crosses val="max"/>
        <c:crossBetween val="midCat"/>
      </c:valAx>
      <c:catAx>
        <c:axId val="305952352"/>
        <c:scaling>
          <c:orientation val="minMax"/>
        </c:scaling>
        <c:delete val="0"/>
        <c:axPos val="l"/>
        <c:numFmt formatCode="General" sourceLinked="1"/>
        <c:majorTickMark val="none"/>
        <c:minorTickMark val="none"/>
        <c:tickLblPos val="nextTo"/>
        <c:txPr>
          <a:bodyPr/>
          <a:lstStyle/>
          <a:p>
            <a:pPr>
              <a:defRPr>
                <a:solidFill>
                  <a:schemeClr val="tx2"/>
                </a:solidFill>
              </a:defRPr>
            </a:pPr>
            <a:endParaRPr lang="de-DE"/>
          </a:p>
        </c:txPr>
        <c:crossAx val="305955096"/>
        <c:crosses val="autoZero"/>
        <c:auto val="1"/>
        <c:lblAlgn val="ctr"/>
        <c:lblOffset val="100"/>
        <c:noMultiLvlLbl val="0"/>
      </c:cat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1</xdr:row>
      <xdr:rowOff>152400</xdr:rowOff>
    </xdr:from>
    <xdr:to>
      <xdr:col>5</xdr:col>
      <xdr:colOff>180975</xdr:colOff>
      <xdr:row>5</xdr:row>
      <xdr:rowOff>77365</xdr:rowOff>
    </xdr:to>
    <xdr:pic>
      <xdr:nvPicPr>
        <xdr:cNvPr id="2" name="Grafik 1">
          <a:extLst>
            <a:ext uri="{FF2B5EF4-FFF2-40B4-BE49-F238E27FC236}">
              <a16:creationId xmlns:a16="http://schemas.microsoft.com/office/drawing/2014/main" id="{FE25A14A-8BCF-CB1A-F7C2-D29AF379538E}"/>
            </a:ext>
          </a:extLst>
        </xdr:cNvPr>
        <xdr:cNvPicPr>
          <a:picLocks noChangeAspect="1"/>
        </xdr:cNvPicPr>
      </xdr:nvPicPr>
      <xdr:blipFill>
        <a:blip xmlns:r="http://schemas.openxmlformats.org/officeDocument/2006/relationships" r:embed="rId1"/>
        <a:stretch>
          <a:fillRect/>
        </a:stretch>
      </xdr:blipFill>
      <xdr:spPr>
        <a:xfrm>
          <a:off x="114300" y="342900"/>
          <a:ext cx="3876675" cy="686965"/>
        </a:xfrm>
        <a:prstGeom prst="rect">
          <a:avLst/>
        </a:prstGeom>
      </xdr:spPr>
    </xdr:pic>
    <xdr:clientData/>
  </xdr:twoCellAnchor>
  <xdr:twoCellAnchor editAs="oneCell">
    <xdr:from>
      <xdr:col>5</xdr:col>
      <xdr:colOff>323851</xdr:colOff>
      <xdr:row>1</xdr:row>
      <xdr:rowOff>180975</xdr:rowOff>
    </xdr:from>
    <xdr:to>
      <xdr:col>7</xdr:col>
      <xdr:colOff>212539</xdr:colOff>
      <xdr:row>4</xdr:row>
      <xdr:rowOff>61595</xdr:rowOff>
    </xdr:to>
    <xdr:pic>
      <xdr:nvPicPr>
        <xdr:cNvPr id="3" name="Picture 2">
          <a:extLst>
            <a:ext uri="{FF2B5EF4-FFF2-40B4-BE49-F238E27FC236}">
              <a16:creationId xmlns:a16="http://schemas.microsoft.com/office/drawing/2014/main" id="{2C6DEE4F-DE65-E1A6-8765-9636E35B48D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33851" y="371475"/>
          <a:ext cx="1412688" cy="4521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545716</xdr:colOff>
      <xdr:row>32</xdr:row>
      <xdr:rowOff>36022</xdr:rowOff>
    </xdr:to>
    <xdr:graphicFrame macro="">
      <xdr:nvGraphicFramePr>
        <xdr:cNvPr id="2" name="Chart 9">
          <a:extLst>
            <a:ext uri="{FF2B5EF4-FFF2-40B4-BE49-F238E27FC236}">
              <a16:creationId xmlns:a16="http://schemas.microsoft.com/office/drawing/2014/main" id="{8C93AFDB-8A9C-44ED-843D-2AA11CB2C7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13</xdr:col>
      <xdr:colOff>101534</xdr:colOff>
      <xdr:row>0</xdr:row>
      <xdr:rowOff>0</xdr:rowOff>
    </xdr:from>
    <xdr:to>
      <xdr:col>27</xdr:col>
      <xdr:colOff>39578</xdr:colOff>
      <xdr:row>32</xdr:row>
      <xdr:rowOff>152399</xdr:rowOff>
    </xdr:to>
    <xdr:graphicFrame macro="">
      <xdr:nvGraphicFramePr>
        <xdr:cNvPr id="3" name="Chart 2">
          <a:extLst>
            <a:ext uri="{FF2B5EF4-FFF2-40B4-BE49-F238E27FC236}">
              <a16:creationId xmlns:a16="http://schemas.microsoft.com/office/drawing/2014/main" id="{99469DDB-7B04-46B5-B503-51A5F931B3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91044</xdr:colOff>
      <xdr:row>33</xdr:row>
      <xdr:rowOff>166254</xdr:rowOff>
    </xdr:from>
    <xdr:to>
      <xdr:col>27</xdr:col>
      <xdr:colOff>11046</xdr:colOff>
      <xdr:row>66</xdr:row>
      <xdr:rowOff>41564</xdr:rowOff>
    </xdr:to>
    <xdr:graphicFrame macro="">
      <xdr:nvGraphicFramePr>
        <xdr:cNvPr id="4" name="Chart 3">
          <a:extLst>
            <a:ext uri="{FF2B5EF4-FFF2-40B4-BE49-F238E27FC236}">
              <a16:creationId xmlns:a16="http://schemas.microsoft.com/office/drawing/2014/main" id="{C111D139-1890-48E9-88E4-BAC160AA85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33</xdr:row>
      <xdr:rowOff>139041</xdr:rowOff>
    </xdr:from>
    <xdr:to>
      <xdr:col>12</xdr:col>
      <xdr:colOff>581891</xdr:colOff>
      <xdr:row>66</xdr:row>
      <xdr:rowOff>138545</xdr:rowOff>
    </xdr:to>
    <xdr:graphicFrame macro="">
      <xdr:nvGraphicFramePr>
        <xdr:cNvPr id="5" name="Chart 4">
          <a:extLst>
            <a:ext uri="{FF2B5EF4-FFF2-40B4-BE49-F238E27FC236}">
              <a16:creationId xmlns:a16="http://schemas.microsoft.com/office/drawing/2014/main" id="{72A57D6A-C637-4F72-B83A-6102FD68E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68</xdr:row>
      <xdr:rowOff>20782</xdr:rowOff>
    </xdr:from>
    <xdr:to>
      <xdr:col>26</xdr:col>
      <xdr:colOff>457200</xdr:colOff>
      <xdr:row>116</xdr:row>
      <xdr:rowOff>83127</xdr:rowOff>
    </xdr:to>
    <xdr:graphicFrame macro="">
      <xdr:nvGraphicFramePr>
        <xdr:cNvPr id="6" name="Chart 5">
          <a:extLst>
            <a:ext uri="{FF2B5EF4-FFF2-40B4-BE49-F238E27FC236}">
              <a16:creationId xmlns:a16="http://schemas.microsoft.com/office/drawing/2014/main" id="{9397E23E-DDA4-4ABA-BEB5-7D53063B76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22</xdr:row>
      <xdr:rowOff>0</xdr:rowOff>
    </xdr:from>
    <xdr:to>
      <xdr:col>7</xdr:col>
      <xdr:colOff>582164</xdr:colOff>
      <xdr:row>46</xdr:row>
      <xdr:rowOff>86375</xdr:rowOff>
    </xdr:to>
    <xdr:pic>
      <xdr:nvPicPr>
        <xdr:cNvPr id="3" name="Grafik 2">
          <a:extLst>
            <a:ext uri="{FF2B5EF4-FFF2-40B4-BE49-F238E27FC236}">
              <a16:creationId xmlns:a16="http://schemas.microsoft.com/office/drawing/2014/main" id="{CBDFC169-ED96-6960-DDD0-C1158CD3FEEC}"/>
            </a:ext>
          </a:extLst>
        </xdr:cNvPr>
        <xdr:cNvPicPr>
          <a:picLocks noChangeAspect="1"/>
        </xdr:cNvPicPr>
      </xdr:nvPicPr>
      <xdr:blipFill>
        <a:blip xmlns:r="http://schemas.openxmlformats.org/officeDocument/2006/relationships" r:embed="rId1"/>
        <a:stretch>
          <a:fillRect/>
        </a:stretch>
      </xdr:blipFill>
      <xdr:spPr>
        <a:xfrm>
          <a:off x="762000" y="4191000"/>
          <a:ext cx="8164064" cy="4658375"/>
        </a:xfrm>
        <a:prstGeom prst="rect">
          <a:avLst/>
        </a:prstGeom>
      </xdr:spPr>
    </xdr:pic>
    <xdr:clientData/>
  </xdr:twoCellAnchor>
  <xdr:twoCellAnchor editAs="oneCell">
    <xdr:from>
      <xdr:col>0</xdr:col>
      <xdr:colOff>742950</xdr:colOff>
      <xdr:row>46</xdr:row>
      <xdr:rowOff>38100</xdr:rowOff>
    </xdr:from>
    <xdr:to>
      <xdr:col>7</xdr:col>
      <xdr:colOff>582167</xdr:colOff>
      <xdr:row>73</xdr:row>
      <xdr:rowOff>181713</xdr:rowOff>
    </xdr:to>
    <xdr:pic>
      <xdr:nvPicPr>
        <xdr:cNvPr id="4" name="Grafik 3">
          <a:extLst>
            <a:ext uri="{FF2B5EF4-FFF2-40B4-BE49-F238E27FC236}">
              <a16:creationId xmlns:a16="http://schemas.microsoft.com/office/drawing/2014/main" id="{716CB3D5-80D4-45F1-4F2C-D00E71D2C763}"/>
            </a:ext>
          </a:extLst>
        </xdr:cNvPr>
        <xdr:cNvPicPr>
          <a:picLocks noChangeAspect="1"/>
        </xdr:cNvPicPr>
      </xdr:nvPicPr>
      <xdr:blipFill>
        <a:blip xmlns:r="http://schemas.openxmlformats.org/officeDocument/2006/relationships" r:embed="rId2"/>
        <a:stretch>
          <a:fillRect/>
        </a:stretch>
      </xdr:blipFill>
      <xdr:spPr>
        <a:xfrm>
          <a:off x="742950" y="8801100"/>
          <a:ext cx="8183117" cy="5287113"/>
        </a:xfrm>
        <a:prstGeom prst="rect">
          <a:avLst/>
        </a:prstGeom>
      </xdr:spPr>
    </xdr:pic>
    <xdr:clientData/>
  </xdr:twoCellAnchor>
  <xdr:twoCellAnchor editAs="oneCell">
    <xdr:from>
      <xdr:col>1</xdr:col>
      <xdr:colOff>0</xdr:colOff>
      <xdr:row>73</xdr:row>
      <xdr:rowOff>123825</xdr:rowOff>
    </xdr:from>
    <xdr:to>
      <xdr:col>7</xdr:col>
      <xdr:colOff>563112</xdr:colOff>
      <xdr:row>91</xdr:row>
      <xdr:rowOff>57619</xdr:rowOff>
    </xdr:to>
    <xdr:pic>
      <xdr:nvPicPr>
        <xdr:cNvPr id="5" name="Grafik 4">
          <a:extLst>
            <a:ext uri="{FF2B5EF4-FFF2-40B4-BE49-F238E27FC236}">
              <a16:creationId xmlns:a16="http://schemas.microsoft.com/office/drawing/2014/main" id="{69DCE1E8-2627-98D5-8FD2-91AF3C70E41F}"/>
            </a:ext>
          </a:extLst>
        </xdr:cNvPr>
        <xdr:cNvPicPr>
          <a:picLocks noChangeAspect="1"/>
        </xdr:cNvPicPr>
      </xdr:nvPicPr>
      <xdr:blipFill>
        <a:blip xmlns:r="http://schemas.openxmlformats.org/officeDocument/2006/relationships" r:embed="rId3"/>
        <a:stretch>
          <a:fillRect/>
        </a:stretch>
      </xdr:blipFill>
      <xdr:spPr>
        <a:xfrm>
          <a:off x="762000" y="14030325"/>
          <a:ext cx="8145012" cy="3362794"/>
        </a:xfrm>
        <a:prstGeom prst="rect">
          <a:avLst/>
        </a:prstGeom>
      </xdr:spPr>
    </xdr:pic>
    <xdr:clientData/>
  </xdr:twoCellAnchor>
  <xdr:twoCellAnchor editAs="oneCell">
    <xdr:from>
      <xdr:col>1</xdr:col>
      <xdr:colOff>0</xdr:colOff>
      <xdr:row>1</xdr:row>
      <xdr:rowOff>0</xdr:rowOff>
    </xdr:from>
    <xdr:to>
      <xdr:col>4</xdr:col>
      <xdr:colOff>696161</xdr:colOff>
      <xdr:row>21</xdr:row>
      <xdr:rowOff>86269</xdr:rowOff>
    </xdr:to>
    <xdr:pic>
      <xdr:nvPicPr>
        <xdr:cNvPr id="6" name="Grafik 5">
          <a:extLst>
            <a:ext uri="{FF2B5EF4-FFF2-40B4-BE49-F238E27FC236}">
              <a16:creationId xmlns:a16="http://schemas.microsoft.com/office/drawing/2014/main" id="{5BD980ED-3D60-9BF5-298A-7131169D732B}"/>
            </a:ext>
          </a:extLst>
        </xdr:cNvPr>
        <xdr:cNvPicPr>
          <a:picLocks noChangeAspect="1"/>
        </xdr:cNvPicPr>
      </xdr:nvPicPr>
      <xdr:blipFill>
        <a:blip xmlns:r="http://schemas.openxmlformats.org/officeDocument/2006/relationships" r:embed="rId4"/>
        <a:stretch>
          <a:fillRect/>
        </a:stretch>
      </xdr:blipFill>
      <xdr:spPr>
        <a:xfrm>
          <a:off x="762000" y="190500"/>
          <a:ext cx="5992061" cy="389626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tefan Jakoubi" id="{31481633-16E1-4626-BD17-D551C36C8F66}" userId="S::sjakoubi@sba-research.org::dc8147d8-7383-421c-a7ff-69c4ce841fce"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_SFB" displayName="Table_SFB" ref="A1:J400" totalsRowShown="0" headerRowDxfId="80" dataDxfId="79">
  <autoFilter ref="A1:J400" xr:uid="{00000000-0009-0000-0100-000005000000}"/>
  <tableColumns count="10">
    <tableColumn id="1" xr3:uid="{00000000-0010-0000-0000-000001000000}" name="ID" dataDxfId="78"/>
    <tableColumn id="2" xr3:uid="{00000000-0010-0000-0000-000002000000}" name="Control name" dataDxfId="77"/>
    <tableColumn id="10" xr3:uid="{00000000-0010-0000-0000-00000A000000}" name="Referenz" dataDxfId="76"/>
    <tableColumn id="5" xr3:uid="{00000000-0010-0000-0000-000005000000}" name="Origin" dataDxfId="75"/>
    <tableColumn id="4" xr3:uid="{00000000-0010-0000-0000-000004000000}" name="Subkapitel Reifegrad &amp; Bewertung SFB" dataDxfId="74"/>
    <tableColumn id="6" xr3:uid="{00000000-0010-0000-0000-000006000000}" name="Anmerkung SFB" dataDxfId="73"/>
    <tableColumn id="7" xr3:uid="{00000000-0010-0000-0000-000007000000}" name="Bewertung IST-Zustand_x000a_(Eigensicht)" dataDxfId="72"/>
    <tableColumn id="8" xr3:uid="{00000000-0010-0000-0000-000008000000}" name="Anmerkung Ist-Zustand" dataDxfId="71"/>
    <tableColumn id="11" xr3:uid="{00000000-0010-0000-0000-00000B000000}" name="Subkapitel RG" dataDxfId="70"/>
    <tableColumn id="3" xr3:uid="{B1D393AB-132A-4970-AAA2-6EEE55B47D10}" name="Sort_ID" dataDxfId="6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0" dT="2023-05-22T08:02:24.06" personId="{31481633-16E1-4626-BD17-D551C36C8F66}" id="{58AAC60F-EDE8-42B9-AC41-F893722F084F}">
    <text>Für jene Bereiche, die für das Funktionieren und den Kernaufgaben des Ministeriums relevant sind (siehe auch NIS)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8:G33"/>
  <sheetViews>
    <sheetView showGridLines="0" workbookViewId="0">
      <selection activeCell="J18" sqref="J18"/>
    </sheetView>
  </sheetViews>
  <sheetFormatPr baseColWidth="10" defaultColWidth="11.42578125" defaultRowHeight="15" x14ac:dyDescent="0.25"/>
  <sheetData>
    <row r="8" spans="2:7" x14ac:dyDescent="0.25">
      <c r="B8" s="85" t="s">
        <v>873</v>
      </c>
      <c r="C8" s="85"/>
      <c r="D8" s="85"/>
      <c r="E8" s="85"/>
      <c r="F8" s="85"/>
      <c r="G8" s="85"/>
    </row>
    <row r="9" spans="2:7" x14ac:dyDescent="0.25">
      <c r="B9" s="83" t="s">
        <v>874</v>
      </c>
      <c r="C9" s="84"/>
      <c r="D9" s="84"/>
      <c r="E9" s="84"/>
      <c r="F9" s="84"/>
      <c r="G9" s="84"/>
    </row>
    <row r="10" spans="2:7" x14ac:dyDescent="0.25">
      <c r="B10" s="84"/>
      <c r="C10" s="84"/>
      <c r="D10" s="84"/>
      <c r="E10" s="84"/>
      <c r="F10" s="84"/>
      <c r="G10" s="84"/>
    </row>
    <row r="11" spans="2:7" x14ac:dyDescent="0.25">
      <c r="B11" s="84"/>
      <c r="C11" s="84"/>
      <c r="D11" s="84"/>
      <c r="E11" s="84"/>
      <c r="F11" s="84"/>
      <c r="G11" s="84"/>
    </row>
    <row r="12" spans="2:7" x14ac:dyDescent="0.25">
      <c r="B12" s="84"/>
      <c r="C12" s="84"/>
      <c r="D12" s="84"/>
      <c r="E12" s="84"/>
      <c r="F12" s="84"/>
      <c r="G12" s="84"/>
    </row>
    <row r="13" spans="2:7" x14ac:dyDescent="0.25">
      <c r="B13" s="84"/>
      <c r="C13" s="84"/>
      <c r="D13" s="84"/>
      <c r="E13" s="84"/>
      <c r="F13" s="84"/>
      <c r="G13" s="84"/>
    </row>
    <row r="14" spans="2:7" x14ac:dyDescent="0.25">
      <c r="B14" s="84"/>
      <c r="C14" s="84"/>
      <c r="D14" s="84"/>
      <c r="E14" s="84"/>
      <c r="F14" s="84"/>
      <c r="G14" s="84"/>
    </row>
    <row r="15" spans="2:7" x14ac:dyDescent="0.25">
      <c r="B15" s="84"/>
      <c r="C15" s="84"/>
      <c r="D15" s="84"/>
      <c r="E15" s="84"/>
      <c r="F15" s="84"/>
      <c r="G15" s="84"/>
    </row>
    <row r="16" spans="2:7" x14ac:dyDescent="0.25">
      <c r="B16" s="84"/>
      <c r="C16" s="84"/>
      <c r="D16" s="84"/>
      <c r="E16" s="84"/>
      <c r="F16" s="84"/>
      <c r="G16" s="84"/>
    </row>
    <row r="17" spans="2:7" x14ac:dyDescent="0.25">
      <c r="B17" s="84"/>
      <c r="C17" s="84"/>
      <c r="D17" s="84"/>
      <c r="E17" s="84"/>
      <c r="F17" s="84"/>
      <c r="G17" s="84"/>
    </row>
    <row r="18" spans="2:7" x14ac:dyDescent="0.25">
      <c r="B18" s="84"/>
      <c r="C18" s="84"/>
      <c r="D18" s="84"/>
      <c r="E18" s="84"/>
      <c r="F18" s="84"/>
      <c r="G18" s="84"/>
    </row>
    <row r="19" spans="2:7" x14ac:dyDescent="0.25">
      <c r="B19" s="84"/>
      <c r="C19" s="84"/>
      <c r="D19" s="84"/>
      <c r="E19" s="84"/>
      <c r="F19" s="84"/>
      <c r="G19" s="84"/>
    </row>
    <row r="20" spans="2:7" x14ac:dyDescent="0.25">
      <c r="B20" s="84"/>
      <c r="C20" s="84"/>
      <c r="D20" s="84"/>
      <c r="E20" s="84"/>
      <c r="F20" s="84"/>
      <c r="G20" s="84"/>
    </row>
    <row r="21" spans="2:7" x14ac:dyDescent="0.25">
      <c r="B21" s="84"/>
      <c r="C21" s="84"/>
      <c r="D21" s="84"/>
      <c r="E21" s="84"/>
      <c r="F21" s="84"/>
      <c r="G21" s="84"/>
    </row>
    <row r="22" spans="2:7" x14ac:dyDescent="0.25">
      <c r="B22" s="84"/>
      <c r="C22" s="84"/>
      <c r="D22" s="84"/>
      <c r="E22" s="84"/>
      <c r="F22" s="84"/>
      <c r="G22" s="84"/>
    </row>
    <row r="23" spans="2:7" x14ac:dyDescent="0.25">
      <c r="B23" s="84"/>
      <c r="C23" s="84"/>
      <c r="D23" s="84"/>
      <c r="E23" s="84"/>
      <c r="F23" s="84"/>
      <c r="G23" s="84"/>
    </row>
    <row r="24" spans="2:7" x14ac:dyDescent="0.25">
      <c r="B24" s="84"/>
      <c r="C24" s="84"/>
      <c r="D24" s="84"/>
      <c r="E24" s="84"/>
      <c r="F24" s="84"/>
      <c r="G24" s="84"/>
    </row>
    <row r="25" spans="2:7" x14ac:dyDescent="0.25">
      <c r="B25" s="84"/>
      <c r="C25" s="84"/>
      <c r="D25" s="84"/>
      <c r="E25" s="84"/>
      <c r="F25" s="84"/>
      <c r="G25" s="84"/>
    </row>
    <row r="26" spans="2:7" x14ac:dyDescent="0.25">
      <c r="B26" s="84"/>
      <c r="C26" s="84"/>
      <c r="D26" s="84"/>
      <c r="E26" s="84"/>
      <c r="F26" s="84"/>
      <c r="G26" s="84"/>
    </row>
    <row r="27" spans="2:7" x14ac:dyDescent="0.25">
      <c r="B27" s="84"/>
      <c r="C27" s="84"/>
      <c r="D27" s="84"/>
      <c r="E27" s="84"/>
      <c r="F27" s="84"/>
      <c r="G27" s="84"/>
    </row>
    <row r="28" spans="2:7" x14ac:dyDescent="0.25">
      <c r="B28" s="84"/>
      <c r="C28" s="84"/>
      <c r="D28" s="84"/>
      <c r="E28" s="84"/>
      <c r="F28" s="84"/>
      <c r="G28" s="84"/>
    </row>
    <row r="29" spans="2:7" x14ac:dyDescent="0.25">
      <c r="B29" s="84"/>
      <c r="C29" s="84"/>
      <c r="D29" s="84"/>
      <c r="E29" s="84"/>
      <c r="F29" s="84"/>
      <c r="G29" s="84"/>
    </row>
    <row r="30" spans="2:7" x14ac:dyDescent="0.25">
      <c r="B30" s="84"/>
      <c r="C30" s="84"/>
      <c r="D30" s="84"/>
      <c r="E30" s="84"/>
      <c r="F30" s="84"/>
      <c r="G30" s="84"/>
    </row>
    <row r="31" spans="2:7" x14ac:dyDescent="0.25">
      <c r="B31" s="84"/>
      <c r="C31" s="84"/>
      <c r="D31" s="84"/>
      <c r="E31" s="84"/>
      <c r="F31" s="84"/>
      <c r="G31" s="84"/>
    </row>
    <row r="32" spans="2:7" x14ac:dyDescent="0.25">
      <c r="B32" s="84"/>
      <c r="C32" s="84"/>
      <c r="D32" s="84"/>
      <c r="E32" s="84"/>
      <c r="F32" s="84"/>
      <c r="G32" s="84"/>
    </row>
    <row r="33" spans="2:7" x14ac:dyDescent="0.25">
      <c r="B33" s="84"/>
      <c r="C33" s="84"/>
      <c r="D33" s="84"/>
      <c r="E33" s="84"/>
      <c r="F33" s="84"/>
      <c r="G33" s="84"/>
    </row>
  </sheetData>
  <mergeCells count="2">
    <mergeCell ref="B9:G33"/>
    <mergeCell ref="B8:G8"/>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
  <sheetViews>
    <sheetView zoomScale="55" zoomScaleNormal="55" workbookViewId="0">
      <selection activeCell="AG53" sqref="AG53"/>
    </sheetView>
  </sheetViews>
  <sheetFormatPr baseColWidth="10" defaultColWidth="9.140625" defaultRowHeight="15" x14ac:dyDescent="0.2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3"/>
    <outlinePr summaryRight="0"/>
  </sheetPr>
  <dimension ref="A1:J400"/>
  <sheetViews>
    <sheetView tabSelected="1" zoomScaleNormal="100" workbookViewId="0">
      <pane xSplit="3" ySplit="1" topLeftCell="D2" activePane="bottomRight" state="frozen"/>
      <selection activeCell="E24" sqref="E24"/>
      <selection pane="topRight" activeCell="E24" sqref="E24"/>
      <selection pane="bottomLeft" activeCell="E24" sqref="E24"/>
      <selection pane="bottomRight" activeCell="E6" sqref="E6"/>
    </sheetView>
  </sheetViews>
  <sheetFormatPr baseColWidth="10" defaultColWidth="8.7109375" defaultRowHeight="15" outlineLevelCol="1" x14ac:dyDescent="0.25"/>
  <cols>
    <col min="1" max="1" width="7.42578125" style="1" bestFit="1" customWidth="1"/>
    <col min="2" max="2" width="111" style="14" customWidth="1"/>
    <col min="3" max="3" width="15.7109375" style="1" customWidth="1"/>
    <col min="4" max="4" width="17.5703125" customWidth="1"/>
    <col min="5" max="5" width="20.42578125" style="9" bestFit="1" customWidth="1"/>
    <col min="6" max="6" width="23.140625" style="9" customWidth="1"/>
    <col min="7" max="7" width="26.7109375" style="9" bestFit="1" customWidth="1"/>
    <col min="8" max="8" width="26.85546875" style="9" bestFit="1" customWidth="1" collapsed="1"/>
    <col min="9" max="9" width="17.42578125" style="9" hidden="1" customWidth="1" outlineLevel="1"/>
    <col min="10" max="10" width="0" style="81" hidden="1" customWidth="1"/>
    <col min="11" max="16384" width="8.7109375" style="9"/>
  </cols>
  <sheetData>
    <row r="1" spans="1:10" ht="30" customHeight="1" x14ac:dyDescent="0.2">
      <c r="A1" s="15" t="s">
        <v>0</v>
      </c>
      <c r="B1" s="15" t="s">
        <v>19</v>
      </c>
      <c r="C1" s="15" t="s">
        <v>39</v>
      </c>
      <c r="D1" s="20" t="s">
        <v>646</v>
      </c>
      <c r="E1" s="38" t="s">
        <v>1194</v>
      </c>
      <c r="F1" s="38" t="s">
        <v>755</v>
      </c>
      <c r="G1" s="38" t="s">
        <v>875</v>
      </c>
      <c r="H1" s="38" t="s">
        <v>756</v>
      </c>
      <c r="I1" s="42" t="s">
        <v>754</v>
      </c>
      <c r="J1" s="79" t="s">
        <v>1099</v>
      </c>
    </row>
    <row r="2" spans="1:10" ht="30" customHeight="1" thickBot="1" x14ac:dyDescent="0.25">
      <c r="A2" s="31" t="s">
        <v>38</v>
      </c>
      <c r="B2" s="11" t="s">
        <v>63</v>
      </c>
      <c r="C2" s="34"/>
      <c r="D2" s="11"/>
      <c r="E2" s="11"/>
      <c r="F2" s="11"/>
      <c r="G2" s="11"/>
      <c r="H2" s="11"/>
      <c r="I2" s="43"/>
      <c r="J2" s="80">
        <v>1</v>
      </c>
    </row>
    <row r="3" spans="1:10" s="33" customFormat="1" x14ac:dyDescent="0.25">
      <c r="A3" s="21" t="s">
        <v>763</v>
      </c>
      <c r="B3" s="21" t="s">
        <v>64</v>
      </c>
      <c r="C3" s="22"/>
      <c r="D3" s="21"/>
      <c r="E3" s="40"/>
      <c r="F3" s="21"/>
      <c r="G3" s="21"/>
      <c r="H3" s="21"/>
      <c r="I3" s="82" t="str">
        <f>IF(OR(E3="NR",ISBLANK(E3)),"",IFERROR(VLOOKUP(E3,rating!$G$3:$H$8,2,FALSE),""))</f>
        <v/>
      </c>
      <c r="J3" s="80">
        <v>2</v>
      </c>
    </row>
    <row r="4" spans="1:10" x14ac:dyDescent="0.2">
      <c r="A4" s="21"/>
      <c r="B4" s="19"/>
      <c r="C4" s="35"/>
      <c r="D4" s="18"/>
      <c r="E4" s="18"/>
      <c r="F4" s="18"/>
      <c r="G4" s="18"/>
      <c r="H4" s="18"/>
      <c r="I4" s="44"/>
      <c r="J4" s="80">
        <v>3</v>
      </c>
    </row>
    <row r="5" spans="1:10" x14ac:dyDescent="0.2">
      <c r="A5" s="13" t="s">
        <v>232</v>
      </c>
      <c r="B5" s="29" t="s">
        <v>40</v>
      </c>
      <c r="C5" s="10" t="s">
        <v>501</v>
      </c>
      <c r="D5" s="10" t="s">
        <v>876</v>
      </c>
      <c r="E5" s="40" t="s">
        <v>29</v>
      </c>
      <c r="F5" s="39"/>
      <c r="G5" s="40"/>
      <c r="H5" s="39"/>
      <c r="I5" s="45"/>
      <c r="J5" s="80">
        <v>4</v>
      </c>
    </row>
    <row r="6" spans="1:10" ht="60" x14ac:dyDescent="0.2">
      <c r="A6" s="13" t="s">
        <v>233</v>
      </c>
      <c r="B6" s="29" t="s">
        <v>1109</v>
      </c>
      <c r="C6" s="10" t="s">
        <v>669</v>
      </c>
      <c r="D6" s="10" t="s">
        <v>877</v>
      </c>
      <c r="E6" s="40" t="s">
        <v>29</v>
      </c>
      <c r="F6" s="39"/>
      <c r="G6" s="40"/>
      <c r="H6" s="39"/>
      <c r="I6" s="45"/>
      <c r="J6" s="80">
        <v>5</v>
      </c>
    </row>
    <row r="7" spans="1:10" x14ac:dyDescent="0.2">
      <c r="A7" s="13" t="s">
        <v>234</v>
      </c>
      <c r="B7" s="29" t="s">
        <v>1083</v>
      </c>
      <c r="C7" s="10" t="s">
        <v>552</v>
      </c>
      <c r="D7" s="10" t="s">
        <v>878</v>
      </c>
      <c r="E7" s="40" t="s">
        <v>29</v>
      </c>
      <c r="F7" s="39"/>
      <c r="G7" s="40"/>
      <c r="H7" s="39"/>
      <c r="I7" s="45"/>
      <c r="J7" s="80">
        <v>6</v>
      </c>
    </row>
    <row r="8" spans="1:10" ht="75" x14ac:dyDescent="0.2">
      <c r="A8" s="13" t="s">
        <v>235</v>
      </c>
      <c r="B8" s="29" t="s">
        <v>1195</v>
      </c>
      <c r="C8" s="10" t="s">
        <v>486</v>
      </c>
      <c r="D8" s="10" t="s">
        <v>879</v>
      </c>
      <c r="E8" s="40" t="s">
        <v>29</v>
      </c>
      <c r="F8" s="39"/>
      <c r="G8" s="40"/>
      <c r="H8" s="39"/>
      <c r="I8" s="45"/>
      <c r="J8" s="80">
        <v>7</v>
      </c>
    </row>
    <row r="9" spans="1:10" ht="60.75" thickBot="1" x14ac:dyDescent="0.25">
      <c r="A9" s="13" t="s">
        <v>551</v>
      </c>
      <c r="B9" s="29" t="s">
        <v>732</v>
      </c>
      <c r="C9" s="10" t="s">
        <v>720</v>
      </c>
      <c r="D9" s="10" t="s">
        <v>880</v>
      </c>
      <c r="E9" s="40" t="s">
        <v>29</v>
      </c>
      <c r="F9" s="39"/>
      <c r="G9" s="40"/>
      <c r="H9" s="39"/>
      <c r="I9" s="45"/>
      <c r="J9" s="80">
        <v>8</v>
      </c>
    </row>
    <row r="10" spans="1:10" ht="16.5" thickTop="1" thickBot="1" x14ac:dyDescent="0.25">
      <c r="A10" s="25" t="s">
        <v>48</v>
      </c>
      <c r="B10" s="26" t="s">
        <v>66</v>
      </c>
      <c r="C10" s="26"/>
      <c r="D10" s="26"/>
      <c r="E10" s="26"/>
      <c r="F10" s="26"/>
      <c r="G10" s="26"/>
      <c r="H10" s="26"/>
      <c r="I10" s="46"/>
      <c r="J10" s="80">
        <v>9</v>
      </c>
    </row>
    <row r="11" spans="1:10" x14ac:dyDescent="0.2">
      <c r="A11" s="21" t="s">
        <v>764</v>
      </c>
      <c r="B11" s="22" t="s">
        <v>66</v>
      </c>
      <c r="C11" s="22"/>
      <c r="D11" s="22"/>
      <c r="E11" s="40"/>
      <c r="F11" s="22"/>
      <c r="G11" s="22"/>
      <c r="H11" s="22"/>
      <c r="I11" s="44" t="str">
        <f>IF(OR(E11="NR",ISBLANK(E11)),"",IFERROR(VLOOKUP(E11,rating!$G$3:$H$8,2,FALSE),""))</f>
        <v/>
      </c>
      <c r="J11" s="80">
        <v>10</v>
      </c>
    </row>
    <row r="12" spans="1:10" x14ac:dyDescent="0.2">
      <c r="A12" s="21"/>
      <c r="B12" s="22"/>
      <c r="C12" s="36"/>
      <c r="D12" s="22"/>
      <c r="E12" s="22"/>
      <c r="F12" s="22"/>
      <c r="G12" s="22"/>
      <c r="H12" s="22"/>
      <c r="I12" s="47"/>
      <c r="J12" s="80">
        <v>11</v>
      </c>
    </row>
    <row r="13" spans="1:10" ht="30" x14ac:dyDescent="0.2">
      <c r="A13" s="13" t="s">
        <v>236</v>
      </c>
      <c r="B13" s="29" t="s">
        <v>529</v>
      </c>
      <c r="C13" s="10" t="s">
        <v>552</v>
      </c>
      <c r="D13" s="10" t="s">
        <v>881</v>
      </c>
      <c r="E13" s="40" t="s">
        <v>29</v>
      </c>
      <c r="F13" s="39"/>
      <c r="G13" s="40"/>
      <c r="H13" s="39"/>
      <c r="I13" s="45"/>
      <c r="J13" s="80">
        <v>12</v>
      </c>
    </row>
    <row r="14" spans="1:10" ht="60" x14ac:dyDescent="0.2">
      <c r="A14" s="13" t="s">
        <v>237</v>
      </c>
      <c r="B14" s="29" t="s">
        <v>750</v>
      </c>
      <c r="C14" s="10" t="s">
        <v>552</v>
      </c>
      <c r="D14" s="10" t="s">
        <v>882</v>
      </c>
      <c r="E14" s="40" t="s">
        <v>29</v>
      </c>
      <c r="F14" s="39"/>
      <c r="G14" s="40"/>
      <c r="H14" s="39"/>
      <c r="I14" s="45"/>
      <c r="J14" s="80">
        <v>13</v>
      </c>
    </row>
    <row r="15" spans="1:10" ht="30" x14ac:dyDescent="0.2">
      <c r="A15" s="13" t="s">
        <v>562</v>
      </c>
      <c r="B15" s="29" t="s">
        <v>1110</v>
      </c>
      <c r="C15" s="10" t="s">
        <v>552</v>
      </c>
      <c r="D15" s="10" t="s">
        <v>883</v>
      </c>
      <c r="E15" s="40" t="s">
        <v>29</v>
      </c>
      <c r="F15" s="39"/>
      <c r="G15" s="40"/>
      <c r="H15" s="39"/>
      <c r="I15" s="45"/>
      <c r="J15" s="80">
        <v>14</v>
      </c>
    </row>
    <row r="16" spans="1:10" ht="30" x14ac:dyDescent="0.2">
      <c r="A16" s="13" t="s">
        <v>238</v>
      </c>
      <c r="B16" s="29" t="s">
        <v>242</v>
      </c>
      <c r="C16" s="10" t="s">
        <v>552</v>
      </c>
      <c r="D16" s="10" t="s">
        <v>884</v>
      </c>
      <c r="E16" s="40" t="s">
        <v>29</v>
      </c>
      <c r="F16" s="39"/>
      <c r="G16" s="40"/>
      <c r="H16" s="39"/>
      <c r="I16" s="45"/>
      <c r="J16" s="80">
        <v>15</v>
      </c>
    </row>
    <row r="17" spans="1:10" ht="60" x14ac:dyDescent="0.2">
      <c r="A17" s="13" t="s">
        <v>239</v>
      </c>
      <c r="B17" s="29" t="s">
        <v>1111</v>
      </c>
      <c r="C17" s="10" t="s">
        <v>552</v>
      </c>
      <c r="D17" s="10" t="s">
        <v>885</v>
      </c>
      <c r="E17" s="40" t="s">
        <v>29</v>
      </c>
      <c r="F17" s="39"/>
      <c r="G17" s="40"/>
      <c r="H17" s="39"/>
      <c r="I17" s="45"/>
      <c r="J17" s="80">
        <v>16</v>
      </c>
    </row>
    <row r="18" spans="1:10" ht="135" x14ac:dyDescent="0.2">
      <c r="A18" s="13" t="s">
        <v>240</v>
      </c>
      <c r="B18" s="29" t="s">
        <v>1112</v>
      </c>
      <c r="C18" s="10" t="s">
        <v>1076</v>
      </c>
      <c r="D18" s="10" t="s">
        <v>886</v>
      </c>
      <c r="E18" s="40" t="s">
        <v>29</v>
      </c>
      <c r="F18" s="39"/>
      <c r="G18" s="40"/>
      <c r="H18" s="39"/>
      <c r="I18" s="45"/>
      <c r="J18" s="80">
        <v>17</v>
      </c>
    </row>
    <row r="19" spans="1:10" ht="30" x14ac:dyDescent="0.2">
      <c r="A19" s="13" t="s">
        <v>241</v>
      </c>
      <c r="B19" s="29" t="s">
        <v>176</v>
      </c>
      <c r="C19" s="10" t="s">
        <v>552</v>
      </c>
      <c r="D19" s="10" t="s">
        <v>887</v>
      </c>
      <c r="E19" s="40" t="s">
        <v>29</v>
      </c>
      <c r="F19" s="39"/>
      <c r="G19" s="40"/>
      <c r="H19" s="39"/>
      <c r="I19" s="45"/>
      <c r="J19" s="80">
        <v>18</v>
      </c>
    </row>
    <row r="20" spans="1:10" ht="30.75" thickBot="1" x14ac:dyDescent="0.25">
      <c r="A20" s="13" t="s">
        <v>563</v>
      </c>
      <c r="B20" s="29" t="s">
        <v>1196</v>
      </c>
      <c r="C20" s="10" t="s">
        <v>552</v>
      </c>
      <c r="D20" s="10" t="s">
        <v>870</v>
      </c>
      <c r="E20" s="40" t="s">
        <v>32</v>
      </c>
      <c r="F20" s="39"/>
      <c r="G20" s="40"/>
      <c r="H20" s="39"/>
      <c r="I20" s="45"/>
      <c r="J20" s="80">
        <v>19</v>
      </c>
    </row>
    <row r="21" spans="1:10" x14ac:dyDescent="0.2">
      <c r="A21" s="23" t="s">
        <v>765</v>
      </c>
      <c r="B21" s="24" t="s">
        <v>68</v>
      </c>
      <c r="C21" s="37"/>
      <c r="D21" s="24"/>
      <c r="E21" s="41"/>
      <c r="F21" s="24"/>
      <c r="G21" s="24"/>
      <c r="H21" s="24"/>
      <c r="I21" s="48" t="str">
        <f>IF(OR(E21="NR",ISBLANK(E21)),"",IFERROR(VLOOKUP(E21,rating!$G$3:$H$8,2,FALSE),""))</f>
        <v/>
      </c>
      <c r="J21" s="80">
        <v>20</v>
      </c>
    </row>
    <row r="22" spans="1:10" x14ac:dyDescent="0.2">
      <c r="A22" s="21"/>
      <c r="B22" s="22"/>
      <c r="C22" s="36"/>
      <c r="D22" s="22"/>
      <c r="E22" s="22"/>
      <c r="F22" s="22"/>
      <c r="G22" s="22"/>
      <c r="H22" s="22"/>
      <c r="I22" s="47"/>
      <c r="J22" s="80">
        <v>21</v>
      </c>
    </row>
    <row r="23" spans="1:10" ht="30" x14ac:dyDescent="0.2">
      <c r="A23" s="13" t="s">
        <v>243</v>
      </c>
      <c r="B23" s="29" t="s">
        <v>1078</v>
      </c>
      <c r="C23" s="10" t="s">
        <v>553</v>
      </c>
      <c r="D23" s="10" t="s">
        <v>870</v>
      </c>
      <c r="E23" s="40" t="s">
        <v>29</v>
      </c>
      <c r="F23" s="39"/>
      <c r="G23" s="40"/>
      <c r="H23" s="39"/>
      <c r="I23" s="45"/>
      <c r="J23" s="80">
        <v>22</v>
      </c>
    </row>
    <row r="24" spans="1:10" ht="30" x14ac:dyDescent="0.2">
      <c r="A24" s="13" t="s">
        <v>244</v>
      </c>
      <c r="B24" s="29" t="s">
        <v>1113</v>
      </c>
      <c r="C24" s="10" t="s">
        <v>554</v>
      </c>
      <c r="D24" s="10" t="s">
        <v>888</v>
      </c>
      <c r="E24" s="40" t="s">
        <v>29</v>
      </c>
      <c r="F24" s="39"/>
      <c r="G24" s="40"/>
      <c r="H24" s="39"/>
      <c r="I24" s="45"/>
      <c r="J24" s="80">
        <v>23</v>
      </c>
    </row>
    <row r="25" spans="1:10" ht="30" x14ac:dyDescent="0.2">
      <c r="A25" s="13" t="s">
        <v>564</v>
      </c>
      <c r="B25" s="29" t="s">
        <v>1114</v>
      </c>
      <c r="C25" s="10" t="s">
        <v>554</v>
      </c>
      <c r="D25" s="10" t="s">
        <v>889</v>
      </c>
      <c r="E25" s="40" t="s">
        <v>29</v>
      </c>
      <c r="F25" s="39"/>
      <c r="G25" s="40"/>
      <c r="H25" s="39"/>
      <c r="I25" s="45"/>
      <c r="J25" s="80">
        <v>24</v>
      </c>
    </row>
    <row r="26" spans="1:10" ht="30" x14ac:dyDescent="0.2">
      <c r="A26" s="13" t="s">
        <v>245</v>
      </c>
      <c r="B26" s="29" t="s">
        <v>1115</v>
      </c>
      <c r="C26" s="10" t="s">
        <v>502</v>
      </c>
      <c r="D26" s="10" t="s">
        <v>870</v>
      </c>
      <c r="E26" s="40" t="s">
        <v>29</v>
      </c>
      <c r="F26" s="39"/>
      <c r="G26" s="40"/>
      <c r="H26" s="39"/>
      <c r="I26" s="45"/>
      <c r="J26" s="80">
        <v>25</v>
      </c>
    </row>
    <row r="27" spans="1:10" ht="15.75" thickBot="1" x14ac:dyDescent="0.25">
      <c r="A27" s="13" t="s">
        <v>565</v>
      </c>
      <c r="B27" s="29" t="s">
        <v>1079</v>
      </c>
      <c r="C27" s="10" t="s">
        <v>555</v>
      </c>
      <c r="D27" s="10" t="s">
        <v>870</v>
      </c>
      <c r="E27" s="40" t="s">
        <v>29</v>
      </c>
      <c r="F27" s="39"/>
      <c r="G27" s="40"/>
      <c r="H27" s="39"/>
      <c r="I27" s="45"/>
      <c r="J27" s="80">
        <v>26</v>
      </c>
    </row>
    <row r="28" spans="1:10" ht="16.5" thickTop="1" thickBot="1" x14ac:dyDescent="0.25">
      <c r="A28" s="25" t="s">
        <v>49</v>
      </c>
      <c r="B28" s="26" t="s">
        <v>70</v>
      </c>
      <c r="C28" s="26"/>
      <c r="D28" s="26"/>
      <c r="E28" s="26"/>
      <c r="F28" s="26"/>
      <c r="G28" s="26"/>
      <c r="H28" s="26"/>
      <c r="I28" s="46"/>
      <c r="J28" s="80">
        <v>27</v>
      </c>
    </row>
    <row r="29" spans="1:10" x14ac:dyDescent="0.2">
      <c r="A29" s="21" t="s">
        <v>766</v>
      </c>
      <c r="B29" s="22" t="s">
        <v>71</v>
      </c>
      <c r="C29" s="22"/>
      <c r="D29" s="22"/>
      <c r="E29" s="41"/>
      <c r="F29" s="22"/>
      <c r="G29" s="22"/>
      <c r="H29" s="22"/>
      <c r="I29" s="48" t="str">
        <f>IF(OR(E29="NR",ISBLANK(E29)),"",IFERROR(VLOOKUP(E29,rating!$G$3:$H$8,2,FALSE),""))</f>
        <v/>
      </c>
      <c r="J29" s="80">
        <v>28</v>
      </c>
    </row>
    <row r="30" spans="1:10" x14ac:dyDescent="0.2">
      <c r="A30" s="21"/>
      <c r="B30" s="22"/>
      <c r="C30" s="36"/>
      <c r="D30" s="22"/>
      <c r="E30" s="22"/>
      <c r="F30" s="22"/>
      <c r="G30" s="22"/>
      <c r="H30" s="22"/>
      <c r="I30" s="47"/>
      <c r="J30" s="80">
        <v>29</v>
      </c>
    </row>
    <row r="31" spans="1:10" ht="30" x14ac:dyDescent="0.2">
      <c r="A31" s="13" t="s">
        <v>166</v>
      </c>
      <c r="B31" s="29" t="s">
        <v>636</v>
      </c>
      <c r="C31" s="10" t="s">
        <v>486</v>
      </c>
      <c r="D31" s="10" t="s">
        <v>890</v>
      </c>
      <c r="E31" s="40" t="s">
        <v>29</v>
      </c>
      <c r="F31" s="39"/>
      <c r="G31" s="40"/>
      <c r="H31" s="39"/>
      <c r="I31" s="45"/>
      <c r="J31" s="80">
        <v>30</v>
      </c>
    </row>
    <row r="32" spans="1:10" x14ac:dyDescent="0.2">
      <c r="A32" s="13" t="s">
        <v>167</v>
      </c>
      <c r="B32" s="29" t="s">
        <v>41</v>
      </c>
      <c r="C32" s="10" t="s">
        <v>499</v>
      </c>
      <c r="D32" s="10" t="s">
        <v>891</v>
      </c>
      <c r="E32" s="40" t="s">
        <v>29</v>
      </c>
      <c r="F32" s="39"/>
      <c r="G32" s="40"/>
      <c r="H32" s="39"/>
      <c r="I32" s="45"/>
      <c r="J32" s="80">
        <v>31</v>
      </c>
    </row>
    <row r="33" spans="1:10" ht="30" x14ac:dyDescent="0.2">
      <c r="A33" s="13" t="s">
        <v>168</v>
      </c>
      <c r="B33" s="29" t="s">
        <v>1116</v>
      </c>
      <c r="C33" s="10" t="s">
        <v>499</v>
      </c>
      <c r="D33" s="10" t="s">
        <v>892</v>
      </c>
      <c r="E33" s="40" t="s">
        <v>29</v>
      </c>
      <c r="F33" s="39"/>
      <c r="G33" s="40"/>
      <c r="H33" s="39"/>
      <c r="I33" s="45"/>
      <c r="J33" s="80">
        <v>32</v>
      </c>
    </row>
    <row r="34" spans="1:10" x14ac:dyDescent="0.2">
      <c r="A34" s="13" t="s">
        <v>169</v>
      </c>
      <c r="B34" s="29" t="s">
        <v>530</v>
      </c>
      <c r="C34" s="10" t="s">
        <v>499</v>
      </c>
      <c r="D34" s="10" t="s">
        <v>893</v>
      </c>
      <c r="E34" s="40" t="s">
        <v>29</v>
      </c>
      <c r="F34" s="39"/>
      <c r="G34" s="40"/>
      <c r="H34" s="39"/>
      <c r="I34" s="45"/>
      <c r="J34" s="80">
        <v>33</v>
      </c>
    </row>
    <row r="35" spans="1:10" ht="45" x14ac:dyDescent="0.2">
      <c r="A35" s="13" t="s">
        <v>170</v>
      </c>
      <c r="B35" s="29" t="s">
        <v>42</v>
      </c>
      <c r="C35" s="10" t="s">
        <v>499</v>
      </c>
      <c r="D35" s="10" t="s">
        <v>894</v>
      </c>
      <c r="E35" s="40" t="s">
        <v>29</v>
      </c>
      <c r="F35" s="39"/>
      <c r="G35" s="40"/>
      <c r="H35" s="39"/>
      <c r="I35" s="45"/>
      <c r="J35" s="80">
        <v>34</v>
      </c>
    </row>
    <row r="36" spans="1:10" ht="30" x14ac:dyDescent="0.2">
      <c r="A36" s="13" t="s">
        <v>171</v>
      </c>
      <c r="B36" s="29" t="s">
        <v>1117</v>
      </c>
      <c r="C36" s="10" t="s">
        <v>499</v>
      </c>
      <c r="D36" s="10" t="s">
        <v>895</v>
      </c>
      <c r="E36" s="40" t="s">
        <v>29</v>
      </c>
      <c r="F36" s="39"/>
      <c r="G36" s="40"/>
      <c r="H36" s="39"/>
      <c r="I36" s="45"/>
      <c r="J36" s="80">
        <v>35</v>
      </c>
    </row>
    <row r="37" spans="1:10" ht="30" x14ac:dyDescent="0.2">
      <c r="A37" s="13" t="s">
        <v>172</v>
      </c>
      <c r="B37" s="29" t="s">
        <v>43</v>
      </c>
      <c r="C37" s="10" t="s">
        <v>488</v>
      </c>
      <c r="D37" s="10" t="s">
        <v>896</v>
      </c>
      <c r="E37" s="40" t="s">
        <v>29</v>
      </c>
      <c r="F37" s="39"/>
      <c r="G37" s="40"/>
      <c r="H37" s="39"/>
      <c r="I37" s="45"/>
      <c r="J37" s="80">
        <v>36</v>
      </c>
    </row>
    <row r="38" spans="1:10" ht="30" x14ac:dyDescent="0.2">
      <c r="A38" s="13" t="s">
        <v>173</v>
      </c>
      <c r="B38" s="29" t="s">
        <v>1118</v>
      </c>
      <c r="C38" s="10" t="s">
        <v>499</v>
      </c>
      <c r="D38" s="10" t="s">
        <v>897</v>
      </c>
      <c r="E38" s="40" t="s">
        <v>29</v>
      </c>
      <c r="F38" s="39"/>
      <c r="G38" s="40"/>
      <c r="H38" s="39"/>
      <c r="I38" s="45"/>
      <c r="J38" s="80">
        <v>37</v>
      </c>
    </row>
    <row r="39" spans="1:10" ht="30" x14ac:dyDescent="0.2">
      <c r="A39" s="13" t="s">
        <v>174</v>
      </c>
      <c r="B39" s="29" t="s">
        <v>647</v>
      </c>
      <c r="C39" s="10" t="s">
        <v>499</v>
      </c>
      <c r="D39" s="10" t="s">
        <v>898</v>
      </c>
      <c r="E39" s="40" t="s">
        <v>29</v>
      </c>
      <c r="F39" s="39"/>
      <c r="G39" s="40"/>
      <c r="H39" s="39"/>
      <c r="I39" s="45"/>
      <c r="J39" s="80">
        <v>38</v>
      </c>
    </row>
    <row r="40" spans="1:10" ht="30" x14ac:dyDescent="0.2">
      <c r="A40" s="13" t="s">
        <v>175</v>
      </c>
      <c r="B40" s="29" t="s">
        <v>1119</v>
      </c>
      <c r="C40" s="10" t="s">
        <v>486</v>
      </c>
      <c r="D40" s="10" t="s">
        <v>899</v>
      </c>
      <c r="E40" s="40" t="s">
        <v>29</v>
      </c>
      <c r="F40" s="39"/>
      <c r="G40" s="40"/>
      <c r="H40" s="39"/>
      <c r="I40" s="45"/>
      <c r="J40" s="80">
        <v>39</v>
      </c>
    </row>
    <row r="41" spans="1:10" ht="60" x14ac:dyDescent="0.2">
      <c r="A41" s="13" t="s">
        <v>527</v>
      </c>
      <c r="B41" s="29" t="s">
        <v>246</v>
      </c>
      <c r="C41" s="10" t="s">
        <v>487</v>
      </c>
      <c r="D41" s="10" t="s">
        <v>900</v>
      </c>
      <c r="E41" s="40" t="s">
        <v>29</v>
      </c>
      <c r="F41" s="39"/>
      <c r="G41" s="40"/>
      <c r="H41" s="39"/>
      <c r="I41" s="45"/>
      <c r="J41" s="80">
        <v>40</v>
      </c>
    </row>
    <row r="42" spans="1:10" ht="45.75" thickBot="1" x14ac:dyDescent="0.25">
      <c r="A42" s="13" t="s">
        <v>566</v>
      </c>
      <c r="B42" s="29" t="s">
        <v>1120</v>
      </c>
      <c r="C42" s="10" t="s">
        <v>487</v>
      </c>
      <c r="D42" s="10" t="s">
        <v>870</v>
      </c>
      <c r="E42" s="40" t="s">
        <v>29</v>
      </c>
      <c r="F42" s="39"/>
      <c r="G42" s="40"/>
      <c r="H42" s="39"/>
      <c r="I42" s="45"/>
      <c r="J42" s="80">
        <v>41</v>
      </c>
    </row>
    <row r="43" spans="1:10" x14ac:dyDescent="0.2">
      <c r="A43" s="23" t="s">
        <v>767</v>
      </c>
      <c r="B43" s="24" t="s">
        <v>72</v>
      </c>
      <c r="C43" s="37"/>
      <c r="D43" s="24"/>
      <c r="E43" s="41"/>
      <c r="F43" s="24"/>
      <c r="G43" s="24"/>
      <c r="H43" s="24"/>
      <c r="I43" s="48" t="str">
        <f>IF(OR(E43="NR",ISBLANK(E43)),"",IFERROR(VLOOKUP(E43,rating!$G$3:$H$8,2,FALSE),""))</f>
        <v/>
      </c>
      <c r="J43" s="80">
        <v>42</v>
      </c>
    </row>
    <row r="44" spans="1:10" x14ac:dyDescent="0.2">
      <c r="A44" s="21"/>
      <c r="B44" s="22"/>
      <c r="C44" s="36"/>
      <c r="D44" s="22"/>
      <c r="E44" s="22"/>
      <c r="F44" s="22"/>
      <c r="G44" s="22"/>
      <c r="H44" s="22"/>
      <c r="I44" s="47"/>
      <c r="J44" s="80">
        <v>43</v>
      </c>
    </row>
    <row r="45" spans="1:10" ht="45" x14ac:dyDescent="0.2">
      <c r="A45" s="13" t="s">
        <v>247</v>
      </c>
      <c r="B45" s="29" t="s">
        <v>648</v>
      </c>
      <c r="C45" s="10" t="s">
        <v>603</v>
      </c>
      <c r="D45" s="10" t="s">
        <v>901</v>
      </c>
      <c r="E45" s="40" t="s">
        <v>29</v>
      </c>
      <c r="F45" s="39"/>
      <c r="G45" s="40"/>
      <c r="H45" s="39"/>
      <c r="I45" s="45"/>
      <c r="J45" s="80">
        <v>44</v>
      </c>
    </row>
    <row r="46" spans="1:10" ht="45" x14ac:dyDescent="0.2">
      <c r="A46" s="13" t="s">
        <v>248</v>
      </c>
      <c r="B46" s="29" t="s">
        <v>177</v>
      </c>
      <c r="C46" s="10" t="s">
        <v>652</v>
      </c>
      <c r="D46" s="10" t="s">
        <v>902</v>
      </c>
      <c r="E46" s="40" t="s">
        <v>29</v>
      </c>
      <c r="F46" s="39"/>
      <c r="G46" s="40"/>
      <c r="H46" s="39"/>
      <c r="I46" s="45"/>
      <c r="J46" s="80">
        <v>45</v>
      </c>
    </row>
    <row r="47" spans="1:10" ht="30" x14ac:dyDescent="0.2">
      <c r="A47" s="13" t="s">
        <v>249</v>
      </c>
      <c r="B47" s="29" t="s">
        <v>1121</v>
      </c>
      <c r="C47" s="10" t="s">
        <v>602</v>
      </c>
      <c r="D47" s="10" t="s">
        <v>903</v>
      </c>
      <c r="E47" s="40" t="s">
        <v>32</v>
      </c>
      <c r="F47" s="39"/>
      <c r="G47" s="40"/>
      <c r="H47" s="39"/>
      <c r="I47" s="45"/>
      <c r="J47" s="80">
        <v>46</v>
      </c>
    </row>
    <row r="48" spans="1:10" ht="60" x14ac:dyDescent="0.2">
      <c r="A48" s="13" t="s">
        <v>250</v>
      </c>
      <c r="B48" s="29" t="s">
        <v>1197</v>
      </c>
      <c r="C48" s="10" t="s">
        <v>604</v>
      </c>
      <c r="D48" s="10" t="s">
        <v>904</v>
      </c>
      <c r="E48" s="40" t="s">
        <v>29</v>
      </c>
      <c r="F48" s="39"/>
      <c r="G48" s="40"/>
      <c r="H48" s="39"/>
      <c r="I48" s="45"/>
      <c r="J48" s="80">
        <v>47</v>
      </c>
    </row>
    <row r="49" spans="1:10" ht="45" x14ac:dyDescent="0.2">
      <c r="A49" s="13" t="s">
        <v>251</v>
      </c>
      <c r="B49" s="29" t="s">
        <v>44</v>
      </c>
      <c r="C49" s="10" t="s">
        <v>581</v>
      </c>
      <c r="D49" s="10" t="s">
        <v>905</v>
      </c>
      <c r="E49" s="40" t="s">
        <v>29</v>
      </c>
      <c r="F49" s="39"/>
      <c r="G49" s="40"/>
      <c r="H49" s="39"/>
      <c r="I49" s="45"/>
      <c r="J49" s="80">
        <v>48</v>
      </c>
    </row>
    <row r="50" spans="1:10" ht="15.75" thickBot="1" x14ac:dyDescent="0.25">
      <c r="A50" s="13" t="s">
        <v>252</v>
      </c>
      <c r="B50" s="29" t="s">
        <v>45</v>
      </c>
      <c r="C50" s="10" t="s">
        <v>581</v>
      </c>
      <c r="D50" s="10" t="s">
        <v>906</v>
      </c>
      <c r="E50" s="40" t="s">
        <v>29</v>
      </c>
      <c r="F50" s="39"/>
      <c r="G50" s="40"/>
      <c r="H50" s="39"/>
      <c r="I50" s="45"/>
      <c r="J50" s="80">
        <v>49</v>
      </c>
    </row>
    <row r="51" spans="1:10" x14ac:dyDescent="0.2">
      <c r="A51" s="23" t="s">
        <v>768</v>
      </c>
      <c r="B51" s="24" t="s">
        <v>75</v>
      </c>
      <c r="C51" s="37"/>
      <c r="D51" s="24"/>
      <c r="E51" s="41"/>
      <c r="F51" s="24"/>
      <c r="G51" s="24"/>
      <c r="H51" s="24"/>
      <c r="I51" s="48" t="str">
        <f>IF(OR(E51="NR",ISBLANK(E51)),"",IFERROR(VLOOKUP(E51,rating!$G$3:$H$8,2,FALSE),""))</f>
        <v/>
      </c>
      <c r="J51" s="80">
        <v>50</v>
      </c>
    </row>
    <row r="52" spans="1:10" x14ac:dyDescent="0.2">
      <c r="A52" s="21"/>
      <c r="B52" s="22"/>
      <c r="C52" s="36"/>
      <c r="D52" s="22"/>
      <c r="E52" s="22"/>
      <c r="F52" s="22"/>
      <c r="G52" s="22"/>
      <c r="H52" s="22"/>
      <c r="I52" s="47"/>
      <c r="J52" s="80">
        <v>51</v>
      </c>
    </row>
    <row r="53" spans="1:10" ht="45" x14ac:dyDescent="0.2">
      <c r="A53" s="13" t="s">
        <v>253</v>
      </c>
      <c r="B53" s="29" t="s">
        <v>733</v>
      </c>
      <c r="C53" s="10" t="s">
        <v>689</v>
      </c>
      <c r="D53" s="10" t="s">
        <v>907</v>
      </c>
      <c r="E53" s="40" t="s">
        <v>29</v>
      </c>
      <c r="F53" s="39"/>
      <c r="G53" s="40"/>
      <c r="H53" s="39"/>
      <c r="I53" s="45"/>
      <c r="J53" s="80">
        <v>52</v>
      </c>
    </row>
    <row r="54" spans="1:10" ht="30" x14ac:dyDescent="0.2">
      <c r="A54" s="13" t="s">
        <v>254</v>
      </c>
      <c r="B54" s="29" t="s">
        <v>46</v>
      </c>
      <c r="C54" s="10" t="s">
        <v>489</v>
      </c>
      <c r="D54" s="10" t="s">
        <v>908</v>
      </c>
      <c r="E54" s="40" t="s">
        <v>29</v>
      </c>
      <c r="F54" s="39"/>
      <c r="G54" s="40"/>
      <c r="H54" s="39"/>
      <c r="I54" s="45"/>
      <c r="J54" s="80">
        <v>53</v>
      </c>
    </row>
    <row r="55" spans="1:10" ht="60" x14ac:dyDescent="0.2">
      <c r="A55" s="13" t="s">
        <v>255</v>
      </c>
      <c r="B55" s="29" t="s">
        <v>748</v>
      </c>
      <c r="C55" s="10" t="s">
        <v>556</v>
      </c>
      <c r="D55" s="10" t="s">
        <v>909</v>
      </c>
      <c r="E55" s="40" t="s">
        <v>29</v>
      </c>
      <c r="F55" s="39"/>
      <c r="G55" s="40"/>
      <c r="H55" s="39"/>
      <c r="I55" s="45"/>
      <c r="J55" s="80">
        <v>54</v>
      </c>
    </row>
    <row r="56" spans="1:10" ht="30.75" thickBot="1" x14ac:dyDescent="0.25">
      <c r="A56" s="13" t="s">
        <v>256</v>
      </c>
      <c r="B56" s="29" t="s">
        <v>257</v>
      </c>
      <c r="C56" s="10" t="s">
        <v>557</v>
      </c>
      <c r="D56" s="10" t="s">
        <v>879</v>
      </c>
      <c r="E56" s="40" t="s">
        <v>29</v>
      </c>
      <c r="F56" s="39"/>
      <c r="G56" s="40"/>
      <c r="H56" s="39"/>
      <c r="I56" s="45"/>
      <c r="J56" s="80">
        <v>55</v>
      </c>
    </row>
    <row r="57" spans="1:10" x14ac:dyDescent="0.2">
      <c r="A57" s="23" t="s">
        <v>769</v>
      </c>
      <c r="B57" s="24" t="s">
        <v>76</v>
      </c>
      <c r="C57" s="37"/>
      <c r="D57" s="24"/>
      <c r="E57" s="41"/>
      <c r="F57" s="24"/>
      <c r="G57" s="24"/>
      <c r="H57" s="24"/>
      <c r="I57" s="48" t="str">
        <f>IF(OR(E57="NR",ISBLANK(E57)),"",IFERROR(VLOOKUP(E57,rating!$G$3:$H$8,2,FALSE),""))</f>
        <v/>
      </c>
      <c r="J57" s="80">
        <v>56</v>
      </c>
    </row>
    <row r="58" spans="1:10" x14ac:dyDescent="0.2">
      <c r="A58" s="21"/>
      <c r="B58" s="22"/>
      <c r="C58" s="36"/>
      <c r="D58" s="22"/>
      <c r="E58" s="22"/>
      <c r="F58" s="22"/>
      <c r="G58" s="22"/>
      <c r="H58" s="22"/>
      <c r="I58" s="47"/>
      <c r="J58" s="80">
        <v>57</v>
      </c>
    </row>
    <row r="59" spans="1:10" ht="30.75" thickBot="1" x14ac:dyDescent="0.25">
      <c r="A59" s="13" t="s">
        <v>258</v>
      </c>
      <c r="B59" s="29" t="s">
        <v>1122</v>
      </c>
      <c r="C59" s="10" t="s">
        <v>503</v>
      </c>
      <c r="D59" s="10" t="s">
        <v>870</v>
      </c>
      <c r="E59" s="40" t="s">
        <v>29</v>
      </c>
      <c r="F59" s="39"/>
      <c r="G59" s="40"/>
      <c r="H59" s="39"/>
      <c r="I59" s="45"/>
      <c r="J59" s="80">
        <v>58</v>
      </c>
    </row>
    <row r="60" spans="1:10" ht="16.5" thickTop="1" thickBot="1" x14ac:dyDescent="0.25">
      <c r="A60" s="25" t="s">
        <v>53</v>
      </c>
      <c r="B60" s="26" t="s">
        <v>78</v>
      </c>
      <c r="C60" s="26"/>
      <c r="D60" s="26"/>
      <c r="E60" s="26"/>
      <c r="F60" s="26"/>
      <c r="G60" s="26"/>
      <c r="H60" s="26"/>
      <c r="I60" s="46"/>
      <c r="J60" s="80">
        <v>59</v>
      </c>
    </row>
    <row r="61" spans="1:10" x14ac:dyDescent="0.2">
      <c r="A61" s="23" t="s">
        <v>770</v>
      </c>
      <c r="B61" s="24" t="s">
        <v>79</v>
      </c>
      <c r="C61" s="37"/>
      <c r="D61" s="22"/>
      <c r="E61" s="41"/>
      <c r="F61" s="22"/>
      <c r="G61" s="22"/>
      <c r="H61" s="22"/>
      <c r="I61" s="48" t="str">
        <f>IF(OR(E61="NR",ISBLANK(E61)),"",IFERROR(VLOOKUP(E61,rating!$G$3:$H$8,2,FALSE),""))</f>
        <v/>
      </c>
      <c r="J61" s="80">
        <v>60</v>
      </c>
    </row>
    <row r="62" spans="1:10" x14ac:dyDescent="0.2">
      <c r="A62" s="21"/>
      <c r="B62" s="22"/>
      <c r="C62" s="36"/>
      <c r="D62" s="22"/>
      <c r="E62" s="22"/>
      <c r="F62" s="22"/>
      <c r="G62" s="22"/>
      <c r="H62" s="22"/>
      <c r="I62" s="47"/>
      <c r="J62" s="80">
        <v>61</v>
      </c>
    </row>
    <row r="63" spans="1:10" ht="45" x14ac:dyDescent="0.2">
      <c r="A63" s="13" t="s">
        <v>259</v>
      </c>
      <c r="B63" s="29" t="s">
        <v>1123</v>
      </c>
      <c r="C63" s="10" t="s">
        <v>654</v>
      </c>
      <c r="D63" s="10" t="s">
        <v>910</v>
      </c>
      <c r="E63" s="40" t="s">
        <v>29</v>
      </c>
      <c r="F63" s="39"/>
      <c r="G63" s="40"/>
      <c r="H63" s="39"/>
      <c r="I63" s="45"/>
      <c r="J63" s="80">
        <v>62</v>
      </c>
    </row>
    <row r="64" spans="1:10" ht="30" x14ac:dyDescent="0.2">
      <c r="A64" s="13" t="s">
        <v>260</v>
      </c>
      <c r="B64" s="29" t="s">
        <v>707</v>
      </c>
      <c r="C64" s="10" t="s">
        <v>690</v>
      </c>
      <c r="D64" s="10" t="s">
        <v>870</v>
      </c>
      <c r="E64" s="40" t="s">
        <v>29</v>
      </c>
      <c r="F64" s="39"/>
      <c r="G64" s="40"/>
      <c r="H64" s="39"/>
      <c r="I64" s="45"/>
      <c r="J64" s="80">
        <v>63</v>
      </c>
    </row>
    <row r="65" spans="1:10" ht="75" x14ac:dyDescent="0.2">
      <c r="A65" s="13" t="s">
        <v>261</v>
      </c>
      <c r="B65" s="29" t="s">
        <v>1124</v>
      </c>
      <c r="C65" s="10" t="s">
        <v>691</v>
      </c>
      <c r="D65" s="10" t="s">
        <v>870</v>
      </c>
      <c r="E65" s="40" t="s">
        <v>29</v>
      </c>
      <c r="F65" s="39"/>
      <c r="G65" s="40"/>
      <c r="H65" s="39"/>
      <c r="I65" s="45"/>
      <c r="J65" s="80">
        <v>64</v>
      </c>
    </row>
    <row r="66" spans="1:10" ht="30" x14ac:dyDescent="0.2">
      <c r="A66" s="13" t="s">
        <v>692</v>
      </c>
      <c r="B66" s="29" t="s">
        <v>1080</v>
      </c>
      <c r="C66" s="10" t="s">
        <v>653</v>
      </c>
      <c r="D66" s="10" t="s">
        <v>870</v>
      </c>
      <c r="E66" s="40" t="s">
        <v>29</v>
      </c>
      <c r="F66" s="39"/>
      <c r="G66" s="40"/>
      <c r="H66" s="39"/>
      <c r="I66" s="45"/>
      <c r="J66" s="80">
        <v>65</v>
      </c>
    </row>
    <row r="67" spans="1:10" ht="30.75" thickBot="1" x14ac:dyDescent="0.25">
      <c r="A67" s="13" t="s">
        <v>693</v>
      </c>
      <c r="B67" s="29" t="s">
        <v>710</v>
      </c>
      <c r="C67" s="10" t="s">
        <v>629</v>
      </c>
      <c r="D67" s="10" t="s">
        <v>870</v>
      </c>
      <c r="E67" s="40" t="s">
        <v>29</v>
      </c>
      <c r="F67" s="39"/>
      <c r="G67" s="40"/>
      <c r="H67" s="39"/>
      <c r="I67" s="45"/>
      <c r="J67" s="80">
        <v>66</v>
      </c>
    </row>
    <row r="68" spans="1:10" x14ac:dyDescent="0.2">
      <c r="A68" s="23" t="s">
        <v>771</v>
      </c>
      <c r="B68" s="24" t="s">
        <v>80</v>
      </c>
      <c r="C68" s="37"/>
      <c r="D68" s="24"/>
      <c r="E68" s="41"/>
      <c r="F68" s="24"/>
      <c r="G68" s="24"/>
      <c r="H68" s="24"/>
      <c r="I68" s="48" t="str">
        <f>IF(OR(E68="NR",ISBLANK(E68)),"",IFERROR(VLOOKUP(E68,rating!$G$3:$H$8,2,FALSE),""))</f>
        <v/>
      </c>
      <c r="J68" s="80">
        <v>67</v>
      </c>
    </row>
    <row r="69" spans="1:10" x14ac:dyDescent="0.2">
      <c r="A69" s="21"/>
      <c r="B69" s="22"/>
      <c r="C69" s="36"/>
      <c r="D69" s="22"/>
      <c r="E69" s="22"/>
      <c r="F69" s="22"/>
      <c r="G69" s="22"/>
      <c r="H69" s="22"/>
      <c r="I69" s="47"/>
      <c r="J69" s="80">
        <v>68</v>
      </c>
    </row>
    <row r="70" spans="1:10" ht="30" x14ac:dyDescent="0.2">
      <c r="A70" s="10" t="s">
        <v>262</v>
      </c>
      <c r="B70" s="29" t="s">
        <v>1125</v>
      </c>
      <c r="C70" s="10" t="s">
        <v>625</v>
      </c>
      <c r="D70" s="10" t="s">
        <v>911</v>
      </c>
      <c r="E70" s="40" t="s">
        <v>29</v>
      </c>
      <c r="F70" s="39"/>
      <c r="G70" s="40"/>
      <c r="H70" s="39"/>
      <c r="I70" s="45"/>
      <c r="J70" s="80">
        <v>69</v>
      </c>
    </row>
    <row r="71" spans="1:10" ht="30" x14ac:dyDescent="0.2">
      <c r="A71" s="10" t="s">
        <v>263</v>
      </c>
      <c r="B71" s="29" t="s">
        <v>734</v>
      </c>
      <c r="C71" s="10" t="s">
        <v>625</v>
      </c>
      <c r="D71" s="10" t="s">
        <v>912</v>
      </c>
      <c r="E71" s="40" t="s">
        <v>29</v>
      </c>
      <c r="F71" s="39"/>
      <c r="G71" s="40"/>
      <c r="H71" s="39"/>
      <c r="I71" s="45"/>
      <c r="J71" s="80">
        <v>70</v>
      </c>
    </row>
    <row r="72" spans="1:10" ht="30.75" thickBot="1" x14ac:dyDescent="0.25">
      <c r="A72" s="10" t="s">
        <v>567</v>
      </c>
      <c r="B72" s="29" t="s">
        <v>709</v>
      </c>
      <c r="C72" s="10" t="s">
        <v>514</v>
      </c>
      <c r="D72" s="10" t="s">
        <v>870</v>
      </c>
      <c r="E72" s="40" t="s">
        <v>29</v>
      </c>
      <c r="F72" s="39"/>
      <c r="G72" s="40"/>
      <c r="H72" s="39"/>
      <c r="I72" s="45"/>
      <c r="J72" s="80">
        <v>71</v>
      </c>
    </row>
    <row r="73" spans="1:10" x14ac:dyDescent="0.2">
      <c r="A73" s="24" t="s">
        <v>772</v>
      </c>
      <c r="B73" s="24" t="s">
        <v>81</v>
      </c>
      <c r="C73" s="24"/>
      <c r="D73" s="24"/>
      <c r="E73" s="41"/>
      <c r="F73" s="24"/>
      <c r="G73" s="24"/>
      <c r="H73" s="24"/>
      <c r="I73" s="48" t="str">
        <f>IF(OR(E73="NR",ISBLANK(E73)),"",IFERROR(VLOOKUP(E73,rating!$G$3:$H$8,2,FALSE),""))</f>
        <v/>
      </c>
      <c r="J73" s="80">
        <v>72</v>
      </c>
    </row>
    <row r="74" spans="1:10" x14ac:dyDescent="0.2">
      <c r="A74" s="22"/>
      <c r="B74" s="22"/>
      <c r="C74" s="22"/>
      <c r="D74" s="22"/>
      <c r="E74" s="22"/>
      <c r="F74" s="22"/>
      <c r="G74" s="22"/>
      <c r="H74" s="22"/>
      <c r="I74" s="47"/>
      <c r="J74" s="80">
        <v>73</v>
      </c>
    </row>
    <row r="75" spans="1:10" ht="60" x14ac:dyDescent="0.2">
      <c r="A75" s="10" t="s">
        <v>264</v>
      </c>
      <c r="B75" s="29" t="s">
        <v>637</v>
      </c>
      <c r="C75" s="10" t="s">
        <v>626</v>
      </c>
      <c r="D75" s="10" t="s">
        <v>913</v>
      </c>
      <c r="E75" s="40" t="s">
        <v>29</v>
      </c>
      <c r="F75" s="39"/>
      <c r="G75" s="40"/>
      <c r="H75" s="39"/>
      <c r="I75" s="45"/>
      <c r="J75" s="80">
        <v>74</v>
      </c>
    </row>
    <row r="76" spans="1:10" ht="45" x14ac:dyDescent="0.2">
      <c r="A76" s="10" t="s">
        <v>265</v>
      </c>
      <c r="B76" s="29" t="s">
        <v>1096</v>
      </c>
      <c r="C76" s="10" t="s">
        <v>627</v>
      </c>
      <c r="D76" s="10" t="s">
        <v>914</v>
      </c>
      <c r="E76" s="40" t="s">
        <v>29</v>
      </c>
      <c r="F76" s="39"/>
      <c r="G76" s="40"/>
      <c r="H76" s="39"/>
      <c r="I76" s="45"/>
      <c r="J76" s="80">
        <v>75</v>
      </c>
    </row>
    <row r="77" spans="1:10" ht="30.75" thickBot="1" x14ac:dyDescent="0.25">
      <c r="A77" s="10" t="s">
        <v>568</v>
      </c>
      <c r="B77" s="29" t="s">
        <v>735</v>
      </c>
      <c r="C77" s="10" t="s">
        <v>627</v>
      </c>
      <c r="D77" s="10" t="s">
        <v>915</v>
      </c>
      <c r="E77" s="40" t="s">
        <v>29</v>
      </c>
      <c r="F77" s="39"/>
      <c r="G77" s="40"/>
      <c r="H77" s="39"/>
      <c r="I77" s="45"/>
      <c r="J77" s="80">
        <v>76</v>
      </c>
    </row>
    <row r="78" spans="1:10" x14ac:dyDescent="0.2">
      <c r="A78" s="23" t="s">
        <v>773</v>
      </c>
      <c r="B78" s="23" t="s">
        <v>1085</v>
      </c>
      <c r="C78" s="37"/>
      <c r="D78" s="24"/>
      <c r="E78" s="41"/>
      <c r="F78" s="24"/>
      <c r="G78" s="24"/>
      <c r="H78" s="24"/>
      <c r="I78" s="48" t="str">
        <f>IF(OR(E78="NR",ISBLANK(E78)),"",IFERROR(VLOOKUP(E78,rating!$G$3:$H$8,2,FALSE),""))</f>
        <v/>
      </c>
      <c r="J78" s="80">
        <v>77</v>
      </c>
    </row>
    <row r="79" spans="1:10" x14ac:dyDescent="0.2">
      <c r="A79" s="21"/>
      <c r="B79" s="22"/>
      <c r="C79" s="36"/>
      <c r="D79" s="22"/>
      <c r="E79" s="22"/>
      <c r="F79" s="22"/>
      <c r="G79" s="22"/>
      <c r="H79" s="22"/>
      <c r="I79" s="47"/>
      <c r="J79" s="80">
        <v>78</v>
      </c>
    </row>
    <row r="80" spans="1:10" x14ac:dyDescent="0.2">
      <c r="A80" s="13" t="s">
        <v>266</v>
      </c>
      <c r="B80" s="29" t="s">
        <v>638</v>
      </c>
      <c r="C80" s="10" t="s">
        <v>504</v>
      </c>
      <c r="D80" s="10" t="s">
        <v>870</v>
      </c>
      <c r="E80" s="40" t="s">
        <v>29</v>
      </c>
      <c r="F80" s="39"/>
      <c r="G80" s="40"/>
      <c r="H80" s="39"/>
      <c r="I80" s="45"/>
      <c r="J80" s="80">
        <v>79</v>
      </c>
    </row>
    <row r="81" spans="1:10" ht="30.75" thickBot="1" x14ac:dyDescent="0.25">
      <c r="A81" s="10" t="s">
        <v>267</v>
      </c>
      <c r="B81" s="29" t="s">
        <v>1126</v>
      </c>
      <c r="C81" s="10" t="s">
        <v>628</v>
      </c>
      <c r="D81" s="10" t="s">
        <v>870</v>
      </c>
      <c r="E81" s="40" t="s">
        <v>32</v>
      </c>
      <c r="F81" s="39"/>
      <c r="G81" s="40"/>
      <c r="H81" s="39"/>
      <c r="I81" s="45"/>
      <c r="J81" s="80">
        <v>80</v>
      </c>
    </row>
    <row r="82" spans="1:10" x14ac:dyDescent="0.2">
      <c r="A82" s="23" t="s">
        <v>774</v>
      </c>
      <c r="B82" s="24" t="s">
        <v>82</v>
      </c>
      <c r="C82" s="37"/>
      <c r="D82" s="24"/>
      <c r="E82" s="41"/>
      <c r="F82" s="24"/>
      <c r="G82" s="24"/>
      <c r="H82" s="24"/>
      <c r="I82" s="48" t="str">
        <f>IF(OR(E82="NR",ISBLANK(E82)),"",IFERROR(VLOOKUP(E82,rating!$G$3:$H$8,2,FALSE),""))</f>
        <v/>
      </c>
      <c r="J82" s="80">
        <v>81</v>
      </c>
    </row>
    <row r="83" spans="1:10" x14ac:dyDescent="0.2">
      <c r="A83" s="21"/>
      <c r="B83" s="22"/>
      <c r="C83" s="36"/>
      <c r="D83" s="22"/>
      <c r="E83" s="22"/>
      <c r="F83" s="22"/>
      <c r="G83" s="22"/>
      <c r="H83" s="22"/>
      <c r="I83" s="47"/>
      <c r="J83" s="80">
        <v>82</v>
      </c>
    </row>
    <row r="84" spans="1:10" ht="45" x14ac:dyDescent="0.2">
      <c r="A84" s="13" t="s">
        <v>268</v>
      </c>
      <c r="B84" s="29" t="s">
        <v>1127</v>
      </c>
      <c r="C84" s="10" t="s">
        <v>505</v>
      </c>
      <c r="D84" s="10" t="s">
        <v>870</v>
      </c>
      <c r="E84" s="40" t="s">
        <v>29</v>
      </c>
      <c r="F84" s="39"/>
      <c r="G84" s="40"/>
      <c r="H84" s="39"/>
      <c r="I84" s="45"/>
      <c r="J84" s="80">
        <v>83</v>
      </c>
    </row>
    <row r="85" spans="1:10" x14ac:dyDescent="0.2">
      <c r="A85" s="13" t="s">
        <v>269</v>
      </c>
      <c r="B85" s="29" t="s">
        <v>271</v>
      </c>
      <c r="C85" s="10" t="s">
        <v>505</v>
      </c>
      <c r="D85" s="10" t="s">
        <v>870</v>
      </c>
      <c r="E85" s="40" t="s">
        <v>29</v>
      </c>
      <c r="F85" s="39"/>
      <c r="G85" s="40"/>
      <c r="H85" s="39"/>
      <c r="I85" s="45"/>
      <c r="J85" s="80">
        <v>84</v>
      </c>
    </row>
    <row r="86" spans="1:10" ht="30.75" thickBot="1" x14ac:dyDescent="0.25">
      <c r="A86" s="13" t="s">
        <v>270</v>
      </c>
      <c r="B86" s="29" t="s">
        <v>639</v>
      </c>
      <c r="C86" s="10" t="s">
        <v>505</v>
      </c>
      <c r="D86" s="10" t="s">
        <v>870</v>
      </c>
      <c r="E86" s="40" t="s">
        <v>29</v>
      </c>
      <c r="F86" s="39"/>
      <c r="G86" s="40"/>
      <c r="H86" s="39"/>
      <c r="I86" s="45"/>
      <c r="J86" s="80">
        <v>85</v>
      </c>
    </row>
    <row r="87" spans="1:10" ht="16.5" thickTop="1" thickBot="1" x14ac:dyDescent="0.25">
      <c r="A87" s="25" t="s">
        <v>55</v>
      </c>
      <c r="B87" s="26" t="s">
        <v>47</v>
      </c>
      <c r="C87" s="26"/>
      <c r="D87" s="26"/>
      <c r="E87" s="26"/>
      <c r="F87" s="26"/>
      <c r="G87" s="26"/>
      <c r="H87" s="26"/>
      <c r="I87" s="46"/>
      <c r="J87" s="80">
        <v>86</v>
      </c>
    </row>
    <row r="88" spans="1:10" x14ac:dyDescent="0.2">
      <c r="A88" s="21" t="s">
        <v>775</v>
      </c>
      <c r="B88" s="22" t="s">
        <v>88</v>
      </c>
      <c r="C88" s="22"/>
      <c r="D88" s="22"/>
      <c r="E88" s="41"/>
      <c r="F88" s="22"/>
      <c r="G88" s="22"/>
      <c r="H88" s="22"/>
      <c r="I88" s="48" t="str">
        <f>IF(OR(E88="NR",ISBLANK(E88)),"",IFERROR(VLOOKUP(E88,rating!$G$3:$H$8,2,FALSE),""))</f>
        <v/>
      </c>
      <c r="J88" s="80">
        <v>87</v>
      </c>
    </row>
    <row r="89" spans="1:10" x14ac:dyDescent="0.2">
      <c r="A89" s="21"/>
      <c r="B89" s="22"/>
      <c r="C89" s="36"/>
      <c r="D89" s="22"/>
      <c r="E89" s="22"/>
      <c r="F89" s="22"/>
      <c r="G89" s="22"/>
      <c r="H89" s="22"/>
      <c r="I89" s="47"/>
      <c r="J89" s="80">
        <v>88</v>
      </c>
    </row>
    <row r="90" spans="1:10" ht="30" x14ac:dyDescent="0.2">
      <c r="A90" s="13" t="s">
        <v>272</v>
      </c>
      <c r="B90" s="29" t="s">
        <v>1086</v>
      </c>
      <c r="C90" s="10" t="s">
        <v>610</v>
      </c>
      <c r="D90" s="10" t="s">
        <v>916</v>
      </c>
      <c r="E90" s="40" t="s">
        <v>29</v>
      </c>
      <c r="F90" s="39"/>
      <c r="G90" s="40"/>
      <c r="H90" s="39"/>
      <c r="I90" s="45"/>
      <c r="J90" s="80">
        <v>89</v>
      </c>
    </row>
    <row r="91" spans="1:10" ht="45" x14ac:dyDescent="0.2">
      <c r="A91" s="13" t="s">
        <v>273</v>
      </c>
      <c r="B91" s="29" t="s">
        <v>1082</v>
      </c>
      <c r="C91" s="10" t="s">
        <v>655</v>
      </c>
      <c r="D91" s="10" t="s">
        <v>917</v>
      </c>
      <c r="E91" s="40" t="s">
        <v>29</v>
      </c>
      <c r="F91" s="39"/>
      <c r="G91" s="40"/>
      <c r="H91" s="39"/>
      <c r="I91" s="45"/>
      <c r="J91" s="80">
        <v>90</v>
      </c>
    </row>
    <row r="92" spans="1:10" ht="45.75" thickBot="1" x14ac:dyDescent="0.25">
      <c r="A92" s="13" t="s">
        <v>569</v>
      </c>
      <c r="B92" s="29" t="s">
        <v>1143</v>
      </c>
      <c r="C92" s="10" t="s">
        <v>610</v>
      </c>
      <c r="D92" s="10" t="s">
        <v>918</v>
      </c>
      <c r="E92" s="40" t="s">
        <v>29</v>
      </c>
      <c r="F92" s="39"/>
      <c r="G92" s="40"/>
      <c r="H92" s="39"/>
      <c r="I92" s="45"/>
      <c r="J92" s="80">
        <v>91</v>
      </c>
    </row>
    <row r="93" spans="1:10" x14ac:dyDescent="0.2">
      <c r="A93" s="23" t="s">
        <v>776</v>
      </c>
      <c r="B93" s="24" t="s">
        <v>89</v>
      </c>
      <c r="C93" s="37"/>
      <c r="D93" s="24"/>
      <c r="E93" s="41"/>
      <c r="F93" s="24"/>
      <c r="G93" s="24"/>
      <c r="H93" s="24"/>
      <c r="I93" s="48" t="str">
        <f>IF(OR(E93="NR",ISBLANK(E93)),"",IFERROR(VLOOKUP(E93,rating!$G$3:$H$8,2,FALSE),""))</f>
        <v/>
      </c>
      <c r="J93" s="80">
        <v>92</v>
      </c>
    </row>
    <row r="94" spans="1:10" x14ac:dyDescent="0.2">
      <c r="A94" s="21"/>
      <c r="B94" s="22"/>
      <c r="C94" s="36"/>
      <c r="D94" s="22"/>
      <c r="E94" s="22"/>
      <c r="F94" s="22"/>
      <c r="G94" s="22"/>
      <c r="H94" s="22"/>
      <c r="I94" s="47"/>
      <c r="J94" s="80">
        <v>93</v>
      </c>
    </row>
    <row r="95" spans="1:10" ht="30" x14ac:dyDescent="0.2">
      <c r="A95" s="13" t="s">
        <v>274</v>
      </c>
      <c r="B95" s="29" t="s">
        <v>871</v>
      </c>
      <c r="C95" s="10" t="s">
        <v>506</v>
      </c>
      <c r="D95" s="10" t="s">
        <v>919</v>
      </c>
      <c r="E95" s="40" t="s">
        <v>29</v>
      </c>
      <c r="F95" s="39"/>
      <c r="G95" s="40"/>
      <c r="H95" s="39"/>
      <c r="I95" s="45"/>
      <c r="J95" s="80">
        <v>94</v>
      </c>
    </row>
    <row r="96" spans="1:10" ht="30.75" thickBot="1" x14ac:dyDescent="0.25">
      <c r="A96" s="13" t="s">
        <v>275</v>
      </c>
      <c r="B96" s="29" t="s">
        <v>1198</v>
      </c>
      <c r="C96" s="10" t="s">
        <v>609</v>
      </c>
      <c r="D96" s="10" t="s">
        <v>920</v>
      </c>
      <c r="E96" s="40" t="s">
        <v>29</v>
      </c>
      <c r="F96" s="39"/>
      <c r="G96" s="40"/>
      <c r="H96" s="39"/>
      <c r="I96" s="45"/>
      <c r="J96" s="80">
        <v>95</v>
      </c>
    </row>
    <row r="97" spans="1:10" x14ac:dyDescent="0.2">
      <c r="A97" s="23" t="s">
        <v>777</v>
      </c>
      <c r="B97" s="24" t="s">
        <v>90</v>
      </c>
      <c r="C97" s="37"/>
      <c r="D97" s="24"/>
      <c r="E97" s="41"/>
      <c r="F97" s="24"/>
      <c r="G97" s="24"/>
      <c r="H97" s="24"/>
      <c r="I97" s="48" t="str">
        <f>IF(OR(E97="NR",ISBLANK(E97)),"",IFERROR(VLOOKUP(E97,rating!$G$3:$H$8,2,FALSE),""))</f>
        <v/>
      </c>
      <c r="J97" s="80">
        <v>96</v>
      </c>
    </row>
    <row r="98" spans="1:10" x14ac:dyDescent="0.2">
      <c r="A98" s="21"/>
      <c r="B98" s="22"/>
      <c r="C98" s="36"/>
      <c r="D98" s="22"/>
      <c r="E98" s="22"/>
      <c r="F98" s="22"/>
      <c r="G98" s="22"/>
      <c r="H98" s="22"/>
      <c r="I98" s="47"/>
      <c r="J98" s="80">
        <v>97</v>
      </c>
    </row>
    <row r="99" spans="1:10" x14ac:dyDescent="0.2">
      <c r="A99" s="13" t="s">
        <v>276</v>
      </c>
      <c r="B99" s="29" t="s">
        <v>736</v>
      </c>
      <c r="C99" s="10" t="s">
        <v>508</v>
      </c>
      <c r="D99" s="10" t="s">
        <v>921</v>
      </c>
      <c r="E99" s="40" t="s">
        <v>29</v>
      </c>
      <c r="F99" s="39"/>
      <c r="G99" s="40"/>
      <c r="H99" s="39"/>
      <c r="I99" s="45"/>
      <c r="J99" s="80">
        <v>98</v>
      </c>
    </row>
    <row r="100" spans="1:10" ht="75" x14ac:dyDescent="0.2">
      <c r="A100" s="13" t="s">
        <v>277</v>
      </c>
      <c r="B100" s="29" t="s">
        <v>1144</v>
      </c>
      <c r="C100" s="10" t="s">
        <v>656</v>
      </c>
      <c r="D100" s="10" t="s">
        <v>922</v>
      </c>
      <c r="E100" s="40" t="s">
        <v>29</v>
      </c>
      <c r="F100" s="39"/>
      <c r="G100" s="40"/>
      <c r="H100" s="39"/>
      <c r="I100" s="45"/>
      <c r="J100" s="80">
        <v>99</v>
      </c>
    </row>
    <row r="101" spans="1:10" ht="45" x14ac:dyDescent="0.2">
      <c r="A101" s="13" t="s">
        <v>278</v>
      </c>
      <c r="B101" s="29" t="s">
        <v>737</v>
      </c>
      <c r="C101" s="10" t="s">
        <v>508</v>
      </c>
      <c r="D101" s="10" t="s">
        <v>923</v>
      </c>
      <c r="E101" s="40" t="s">
        <v>29</v>
      </c>
      <c r="F101" s="39"/>
      <c r="G101" s="40"/>
      <c r="H101" s="39"/>
      <c r="I101" s="45"/>
      <c r="J101" s="80">
        <v>100</v>
      </c>
    </row>
    <row r="102" spans="1:10" ht="30.75" thickBot="1" x14ac:dyDescent="0.25">
      <c r="A102" s="13" t="s">
        <v>279</v>
      </c>
      <c r="B102" s="29" t="s">
        <v>723</v>
      </c>
      <c r="C102" s="10" t="s">
        <v>507</v>
      </c>
      <c r="D102" s="10" t="s">
        <v>870</v>
      </c>
      <c r="E102" s="40" t="s">
        <v>29</v>
      </c>
      <c r="F102" s="39"/>
      <c r="G102" s="40"/>
      <c r="H102" s="39"/>
      <c r="I102" s="45"/>
      <c r="J102" s="80">
        <v>101</v>
      </c>
    </row>
    <row r="103" spans="1:10" x14ac:dyDescent="0.2">
      <c r="A103" s="23" t="s">
        <v>778</v>
      </c>
      <c r="B103" s="24" t="s">
        <v>91</v>
      </c>
      <c r="C103" s="37"/>
      <c r="D103" s="24"/>
      <c r="E103" s="41"/>
      <c r="F103" s="24"/>
      <c r="G103" s="24"/>
      <c r="H103" s="24"/>
      <c r="I103" s="48" t="str">
        <f>IF(OR(E103="NR",ISBLANK(E103)),"",IFERROR(VLOOKUP(E103,rating!$G$3:$H$8,2,FALSE),""))</f>
        <v/>
      </c>
      <c r="J103" s="80">
        <v>102</v>
      </c>
    </row>
    <row r="104" spans="1:10" x14ac:dyDescent="0.2">
      <c r="A104" s="21"/>
      <c r="B104" s="22"/>
      <c r="C104" s="36"/>
      <c r="D104" s="22"/>
      <c r="E104" s="22"/>
      <c r="F104" s="22"/>
      <c r="G104" s="22"/>
      <c r="H104" s="22"/>
      <c r="I104" s="47"/>
      <c r="J104" s="80">
        <v>103</v>
      </c>
    </row>
    <row r="105" spans="1:10" ht="46.15" customHeight="1" thickBot="1" x14ac:dyDescent="0.25">
      <c r="A105" s="13" t="s">
        <v>280</v>
      </c>
      <c r="B105" s="29" t="s">
        <v>738</v>
      </c>
      <c r="C105" s="10" t="s">
        <v>509</v>
      </c>
      <c r="D105" s="10" t="s">
        <v>924</v>
      </c>
      <c r="E105" s="40" t="s">
        <v>29</v>
      </c>
      <c r="F105" s="39"/>
      <c r="G105" s="40"/>
      <c r="H105" s="39"/>
      <c r="I105" s="45"/>
      <c r="J105" s="80">
        <v>104</v>
      </c>
    </row>
    <row r="106" spans="1:10" ht="16.5" thickTop="1" thickBot="1" x14ac:dyDescent="0.25">
      <c r="A106" s="25" t="s">
        <v>56</v>
      </c>
      <c r="B106" s="26" t="s">
        <v>96</v>
      </c>
      <c r="C106" s="26"/>
      <c r="D106" s="26"/>
      <c r="E106" s="26"/>
      <c r="F106" s="26"/>
      <c r="G106" s="26"/>
      <c r="H106" s="26"/>
      <c r="I106" s="46"/>
      <c r="J106" s="80">
        <v>105</v>
      </c>
    </row>
    <row r="107" spans="1:10" x14ac:dyDescent="0.2">
      <c r="A107" s="21" t="s">
        <v>779</v>
      </c>
      <c r="B107" s="22" t="s">
        <v>97</v>
      </c>
      <c r="C107" s="22"/>
      <c r="D107" s="22"/>
      <c r="E107" s="41"/>
      <c r="F107" s="22"/>
      <c r="G107" s="22"/>
      <c r="H107" s="22"/>
      <c r="I107" s="48" t="str">
        <f>IF(OR(E107="NR",ISBLANK(E107)),"",IFERROR(VLOOKUP(E107,rating!$G$3:$H$8,2,FALSE),""))</f>
        <v/>
      </c>
      <c r="J107" s="80">
        <v>106</v>
      </c>
    </row>
    <row r="108" spans="1:10" x14ac:dyDescent="0.2">
      <c r="A108" s="21"/>
      <c r="B108" s="22"/>
      <c r="C108" s="36"/>
      <c r="D108" s="22"/>
      <c r="E108" s="22"/>
      <c r="F108" s="22"/>
      <c r="G108" s="22"/>
      <c r="H108" s="22"/>
      <c r="I108" s="47"/>
      <c r="J108" s="80">
        <v>107</v>
      </c>
    </row>
    <row r="109" spans="1:10" ht="45" x14ac:dyDescent="0.2">
      <c r="A109" s="13" t="s">
        <v>281</v>
      </c>
      <c r="B109" s="29" t="s">
        <v>1128</v>
      </c>
      <c r="C109" s="10" t="s">
        <v>714</v>
      </c>
      <c r="D109" s="10" t="s">
        <v>925</v>
      </c>
      <c r="E109" s="40" t="s">
        <v>29</v>
      </c>
      <c r="F109" s="39"/>
      <c r="G109" s="40"/>
      <c r="H109" s="39"/>
      <c r="I109" s="45"/>
      <c r="J109" s="80">
        <v>108</v>
      </c>
    </row>
    <row r="110" spans="1:10" ht="45" x14ac:dyDescent="0.2">
      <c r="A110" s="13" t="s">
        <v>282</v>
      </c>
      <c r="B110" s="29" t="s">
        <v>1129</v>
      </c>
      <c r="C110" s="10" t="s">
        <v>715</v>
      </c>
      <c r="D110" s="10" t="s">
        <v>870</v>
      </c>
      <c r="E110" s="40" t="s">
        <v>29</v>
      </c>
      <c r="F110" s="39"/>
      <c r="G110" s="40"/>
      <c r="H110" s="39"/>
      <c r="I110" s="45"/>
      <c r="J110" s="80">
        <v>109</v>
      </c>
    </row>
    <row r="111" spans="1:10" x14ac:dyDescent="0.2">
      <c r="A111" s="13" t="s">
        <v>283</v>
      </c>
      <c r="B111" s="29" t="s">
        <v>1077</v>
      </c>
      <c r="C111" s="10" t="s">
        <v>510</v>
      </c>
      <c r="D111" s="10" t="s">
        <v>870</v>
      </c>
      <c r="E111" s="40" t="s">
        <v>32</v>
      </c>
      <c r="F111" s="39"/>
      <c r="G111" s="40"/>
      <c r="H111" s="39"/>
      <c r="I111" s="45"/>
      <c r="J111" s="80">
        <v>110</v>
      </c>
    </row>
    <row r="112" spans="1:10" ht="30.75" thickBot="1" x14ac:dyDescent="0.3">
      <c r="A112" s="32" t="s">
        <v>550</v>
      </c>
      <c r="B112" s="30" t="s">
        <v>716</v>
      </c>
      <c r="C112" s="14" t="s">
        <v>611</v>
      </c>
      <c r="D112" s="10" t="s">
        <v>870</v>
      </c>
      <c r="E112" s="40" t="s">
        <v>29</v>
      </c>
      <c r="F112" s="39"/>
      <c r="G112" s="40"/>
      <c r="H112" s="39"/>
      <c r="I112" s="45"/>
      <c r="J112" s="80">
        <v>111</v>
      </c>
    </row>
    <row r="113" spans="1:10" x14ac:dyDescent="0.2">
      <c r="A113" s="23" t="s">
        <v>780</v>
      </c>
      <c r="B113" s="24" t="s">
        <v>650</v>
      </c>
      <c r="C113" s="37"/>
      <c r="D113" s="24"/>
      <c r="E113" s="41"/>
      <c r="F113" s="24"/>
      <c r="G113" s="24"/>
      <c r="H113" s="24"/>
      <c r="I113" s="48" t="str">
        <f>IF(OR(E113="NR",ISBLANK(E113)),"",IFERROR(VLOOKUP(E113,rating!$G$3:$H$8,2,FALSE),""))</f>
        <v/>
      </c>
      <c r="J113" s="80">
        <v>112</v>
      </c>
    </row>
    <row r="114" spans="1:10" x14ac:dyDescent="0.2">
      <c r="A114" s="21"/>
      <c r="B114" s="22"/>
      <c r="C114" s="36"/>
      <c r="D114" s="22"/>
      <c r="E114" s="22"/>
      <c r="F114" s="22"/>
      <c r="G114" s="22"/>
      <c r="H114" s="22"/>
      <c r="I114" s="47"/>
      <c r="J114" s="80">
        <v>113</v>
      </c>
    </row>
    <row r="115" spans="1:10" x14ac:dyDescent="0.2">
      <c r="A115" s="13" t="s">
        <v>286</v>
      </c>
      <c r="B115" s="29" t="s">
        <v>284</v>
      </c>
      <c r="C115" s="10" t="s">
        <v>607</v>
      </c>
      <c r="D115" s="10" t="s">
        <v>870</v>
      </c>
      <c r="E115" s="40" t="s">
        <v>29</v>
      </c>
      <c r="F115" s="39"/>
      <c r="G115" s="40"/>
      <c r="H115" s="39"/>
      <c r="I115" s="45"/>
      <c r="J115" s="80">
        <v>114</v>
      </c>
    </row>
    <row r="116" spans="1:10" x14ac:dyDescent="0.2">
      <c r="A116" s="13" t="s">
        <v>570</v>
      </c>
      <c r="B116" s="29" t="s">
        <v>285</v>
      </c>
      <c r="C116" s="10" t="s">
        <v>606</v>
      </c>
      <c r="D116" s="10" t="s">
        <v>870</v>
      </c>
      <c r="E116" s="40" t="s">
        <v>29</v>
      </c>
      <c r="F116" s="39"/>
      <c r="G116" s="40"/>
      <c r="H116" s="39"/>
      <c r="I116" s="45"/>
      <c r="J116" s="80">
        <v>115</v>
      </c>
    </row>
    <row r="117" spans="1:10" ht="30.75" thickBot="1" x14ac:dyDescent="0.25">
      <c r="A117" s="13" t="s">
        <v>287</v>
      </c>
      <c r="B117" s="29" t="s">
        <v>649</v>
      </c>
      <c r="C117" s="10" t="s">
        <v>605</v>
      </c>
      <c r="D117" s="10" t="s">
        <v>926</v>
      </c>
      <c r="E117" s="40" t="s">
        <v>29</v>
      </c>
      <c r="F117" s="39"/>
      <c r="G117" s="40"/>
      <c r="H117" s="39"/>
      <c r="I117" s="45"/>
      <c r="J117" s="80">
        <v>116</v>
      </c>
    </row>
    <row r="118" spans="1:10" ht="16.5" thickTop="1" thickBot="1" x14ac:dyDescent="0.25">
      <c r="A118" s="25" t="s">
        <v>57</v>
      </c>
      <c r="B118" s="26" t="s">
        <v>99</v>
      </c>
      <c r="C118" s="26"/>
      <c r="D118" s="26"/>
      <c r="E118" s="26"/>
      <c r="F118" s="26"/>
      <c r="G118" s="26"/>
      <c r="H118" s="26"/>
      <c r="I118" s="46"/>
      <c r="J118" s="80">
        <v>117</v>
      </c>
    </row>
    <row r="119" spans="1:10" x14ac:dyDescent="0.2">
      <c r="A119" s="21" t="s">
        <v>781</v>
      </c>
      <c r="B119" s="22" t="s">
        <v>100</v>
      </c>
      <c r="C119" s="22"/>
      <c r="D119" s="22"/>
      <c r="E119" s="41"/>
      <c r="F119" s="22"/>
      <c r="G119" s="22"/>
      <c r="H119" s="22"/>
      <c r="I119" s="48" t="str">
        <f>IF(OR(E119="NR",ISBLANK(E119)),"",IFERROR(VLOOKUP(E119,rating!$G$3:$H$8,2,FALSE),""))</f>
        <v/>
      </c>
      <c r="J119" s="80">
        <v>118</v>
      </c>
    </row>
    <row r="120" spans="1:10" x14ac:dyDescent="0.2">
      <c r="A120" s="21"/>
      <c r="B120" s="22"/>
      <c r="C120" s="36"/>
      <c r="D120" s="22"/>
      <c r="E120" s="22"/>
      <c r="F120" s="22"/>
      <c r="G120" s="22"/>
      <c r="H120" s="22"/>
      <c r="I120" s="47"/>
      <c r="J120" s="80">
        <v>119</v>
      </c>
    </row>
    <row r="121" spans="1:10" ht="45" x14ac:dyDescent="0.2">
      <c r="A121" s="13" t="s">
        <v>288</v>
      </c>
      <c r="B121" s="29" t="s">
        <v>1130</v>
      </c>
      <c r="C121" s="10" t="s">
        <v>512</v>
      </c>
      <c r="D121" s="10" t="s">
        <v>927</v>
      </c>
      <c r="E121" s="40" t="s">
        <v>29</v>
      </c>
      <c r="F121" s="39"/>
      <c r="G121" s="40"/>
      <c r="H121" s="39"/>
      <c r="I121" s="45"/>
      <c r="J121" s="80">
        <v>120</v>
      </c>
    </row>
    <row r="122" spans="1:10" ht="60" x14ac:dyDescent="0.2">
      <c r="A122" s="13" t="s">
        <v>289</v>
      </c>
      <c r="B122" s="29" t="s">
        <v>1131</v>
      </c>
      <c r="C122" s="10" t="s">
        <v>687</v>
      </c>
      <c r="D122" s="10" t="s">
        <v>928</v>
      </c>
      <c r="E122" s="40" t="s">
        <v>29</v>
      </c>
      <c r="F122" s="39"/>
      <c r="G122" s="40"/>
      <c r="H122" s="39"/>
      <c r="I122" s="45"/>
      <c r="J122" s="80">
        <v>121</v>
      </c>
    </row>
    <row r="123" spans="1:10" ht="45" x14ac:dyDescent="0.2">
      <c r="A123" s="13" t="s">
        <v>290</v>
      </c>
      <c r="B123" s="29" t="s">
        <v>1132</v>
      </c>
      <c r="C123" s="10" t="s">
        <v>582</v>
      </c>
      <c r="D123" s="10" t="s">
        <v>929</v>
      </c>
      <c r="E123" s="40" t="s">
        <v>29</v>
      </c>
      <c r="F123" s="39"/>
      <c r="G123" s="40"/>
      <c r="H123" s="39"/>
      <c r="I123" s="45"/>
      <c r="J123" s="80">
        <v>122</v>
      </c>
    </row>
    <row r="124" spans="1:10" ht="45" x14ac:dyDescent="0.2">
      <c r="A124" s="13" t="s">
        <v>291</v>
      </c>
      <c r="B124" s="29" t="s">
        <v>1133</v>
      </c>
      <c r="C124" s="10" t="s">
        <v>582</v>
      </c>
      <c r="D124" s="10" t="s">
        <v>930</v>
      </c>
      <c r="E124" s="40" t="s">
        <v>29</v>
      </c>
      <c r="F124" s="39"/>
      <c r="G124" s="40"/>
      <c r="H124" s="39"/>
      <c r="I124" s="45"/>
      <c r="J124" s="80">
        <v>123</v>
      </c>
    </row>
    <row r="125" spans="1:10" ht="30" x14ac:dyDescent="0.2">
      <c r="A125" s="13" t="s">
        <v>292</v>
      </c>
      <c r="B125" s="29" t="s">
        <v>1134</v>
      </c>
      <c r="C125" s="10" t="s">
        <v>583</v>
      </c>
      <c r="D125" s="10" t="s">
        <v>870</v>
      </c>
      <c r="E125" s="40" t="s">
        <v>29</v>
      </c>
      <c r="F125" s="39"/>
      <c r="G125" s="40"/>
      <c r="H125" s="39"/>
      <c r="I125" s="45"/>
      <c r="J125" s="80">
        <v>124</v>
      </c>
    </row>
    <row r="126" spans="1:10" ht="30" x14ac:dyDescent="0.2">
      <c r="A126" s="13" t="s">
        <v>293</v>
      </c>
      <c r="B126" s="29" t="s">
        <v>1135</v>
      </c>
      <c r="C126" s="10" t="s">
        <v>657</v>
      </c>
      <c r="D126" s="10" t="s">
        <v>931</v>
      </c>
      <c r="E126" s="40" t="s">
        <v>29</v>
      </c>
      <c r="F126" s="39"/>
      <c r="G126" s="40"/>
      <c r="H126" s="39"/>
      <c r="I126" s="45"/>
      <c r="J126" s="80">
        <v>125</v>
      </c>
    </row>
    <row r="127" spans="1:10" ht="90" x14ac:dyDescent="0.2">
      <c r="A127" s="13" t="s">
        <v>294</v>
      </c>
      <c r="B127" s="29" t="s">
        <v>1145</v>
      </c>
      <c r="C127" s="10" t="s">
        <v>584</v>
      </c>
      <c r="D127" s="10" t="s">
        <v>932</v>
      </c>
      <c r="E127" s="40" t="s">
        <v>32</v>
      </c>
      <c r="F127" s="39"/>
      <c r="G127" s="40"/>
      <c r="H127" s="39"/>
      <c r="I127" s="45"/>
      <c r="J127" s="80">
        <v>126</v>
      </c>
    </row>
    <row r="128" spans="1:10" ht="45" x14ac:dyDescent="0.2">
      <c r="A128" s="13" t="s">
        <v>295</v>
      </c>
      <c r="B128" s="29" t="s">
        <v>1146</v>
      </c>
      <c r="C128" s="10" t="s">
        <v>582</v>
      </c>
      <c r="D128" s="10" t="s">
        <v>870</v>
      </c>
      <c r="E128" s="40" t="s">
        <v>29</v>
      </c>
      <c r="F128" s="39"/>
      <c r="G128" s="40"/>
      <c r="H128" s="39"/>
      <c r="I128" s="45"/>
      <c r="J128" s="80">
        <v>127</v>
      </c>
    </row>
    <row r="129" spans="1:10" ht="45" x14ac:dyDescent="0.2">
      <c r="A129" s="13" t="s">
        <v>296</v>
      </c>
      <c r="B129" s="29" t="s">
        <v>1147</v>
      </c>
      <c r="C129" s="10" t="s">
        <v>582</v>
      </c>
      <c r="D129" s="10" t="s">
        <v>933</v>
      </c>
      <c r="E129" s="40" t="s">
        <v>29</v>
      </c>
      <c r="F129" s="39"/>
      <c r="G129" s="40"/>
      <c r="H129" s="39"/>
      <c r="I129" s="45"/>
      <c r="J129" s="80">
        <v>128</v>
      </c>
    </row>
    <row r="130" spans="1:10" ht="60" x14ac:dyDescent="0.2">
      <c r="A130" s="13" t="s">
        <v>297</v>
      </c>
      <c r="B130" s="29" t="s">
        <v>1136</v>
      </c>
      <c r="C130" s="10" t="s">
        <v>582</v>
      </c>
      <c r="D130" s="10" t="s">
        <v>934</v>
      </c>
      <c r="E130" s="40" t="s">
        <v>32</v>
      </c>
      <c r="F130" s="39"/>
      <c r="G130" s="40"/>
      <c r="H130" s="39"/>
      <c r="I130" s="45"/>
      <c r="J130" s="80">
        <v>129</v>
      </c>
    </row>
    <row r="131" spans="1:10" ht="28.9" customHeight="1" thickBot="1" x14ac:dyDescent="0.25">
      <c r="A131" s="13" t="s">
        <v>298</v>
      </c>
      <c r="B131" s="29" t="s">
        <v>1137</v>
      </c>
      <c r="C131" s="10" t="s">
        <v>585</v>
      </c>
      <c r="D131" s="10" t="s">
        <v>870</v>
      </c>
      <c r="E131" s="40" t="s">
        <v>32</v>
      </c>
      <c r="F131" s="39"/>
      <c r="G131" s="40"/>
      <c r="H131" s="39"/>
      <c r="I131" s="45"/>
      <c r="J131" s="80">
        <v>130</v>
      </c>
    </row>
    <row r="132" spans="1:10" x14ac:dyDescent="0.2">
      <c r="A132" s="23" t="s">
        <v>782</v>
      </c>
      <c r="B132" s="24" t="s">
        <v>101</v>
      </c>
      <c r="C132" s="37"/>
      <c r="D132" s="24"/>
      <c r="E132" s="41"/>
      <c r="F132" s="24"/>
      <c r="G132" s="24"/>
      <c r="H132" s="24"/>
      <c r="I132" s="48" t="str">
        <f>IF(OR(E132="NR",ISBLANK(E132)),"",IFERROR(VLOOKUP(E132,rating!$G$3:$H$8,2,FALSE),""))</f>
        <v/>
      </c>
      <c r="J132" s="80">
        <v>131</v>
      </c>
    </row>
    <row r="133" spans="1:10" x14ac:dyDescent="0.2">
      <c r="A133" s="21"/>
      <c r="B133" s="22"/>
      <c r="C133" s="36"/>
      <c r="D133" s="22"/>
      <c r="E133" s="22"/>
      <c r="F133" s="22"/>
      <c r="G133" s="22"/>
      <c r="H133" s="22"/>
      <c r="I133" s="47"/>
      <c r="J133" s="80">
        <v>132</v>
      </c>
    </row>
    <row r="134" spans="1:10" ht="30" x14ac:dyDescent="0.2">
      <c r="A134" s="13" t="s">
        <v>571</v>
      </c>
      <c r="B134" s="29" t="s">
        <v>1148</v>
      </c>
      <c r="C134" s="10" t="s">
        <v>513</v>
      </c>
      <c r="D134" s="10" t="s">
        <v>935</v>
      </c>
      <c r="E134" s="40" t="s">
        <v>29</v>
      </c>
      <c r="F134" s="39"/>
      <c r="G134" s="40"/>
      <c r="H134" s="39"/>
      <c r="I134" s="45"/>
      <c r="J134" s="80">
        <v>133</v>
      </c>
    </row>
    <row r="135" spans="1:10" ht="15.75" thickBot="1" x14ac:dyDescent="0.25">
      <c r="A135" s="13" t="s">
        <v>299</v>
      </c>
      <c r="B135" s="29" t="s">
        <v>1094</v>
      </c>
      <c r="C135" s="10" t="s">
        <v>513</v>
      </c>
      <c r="D135" s="10" t="s">
        <v>870</v>
      </c>
      <c r="E135" s="40" t="s">
        <v>29</v>
      </c>
      <c r="F135" s="39"/>
      <c r="G135" s="40"/>
      <c r="H135" s="39"/>
      <c r="I135" s="45"/>
      <c r="J135" s="80">
        <v>134</v>
      </c>
    </row>
    <row r="136" spans="1:10" ht="16.5" thickTop="1" thickBot="1" x14ac:dyDescent="0.25">
      <c r="A136" s="25" t="s">
        <v>58</v>
      </c>
      <c r="B136" s="26" t="s">
        <v>104</v>
      </c>
      <c r="C136" s="26"/>
      <c r="D136" s="26"/>
      <c r="E136" s="26"/>
      <c r="F136" s="26"/>
      <c r="G136" s="26"/>
      <c r="H136" s="26"/>
      <c r="I136" s="46"/>
      <c r="J136" s="80">
        <v>135</v>
      </c>
    </row>
    <row r="137" spans="1:10" x14ac:dyDescent="0.2">
      <c r="A137" s="21" t="s">
        <v>783</v>
      </c>
      <c r="B137" s="22" t="s">
        <v>105</v>
      </c>
      <c r="C137" s="22"/>
      <c r="D137" s="22"/>
      <c r="E137" s="41"/>
      <c r="F137" s="22"/>
      <c r="G137" s="22"/>
      <c r="H137" s="22"/>
      <c r="I137" s="48" t="str">
        <f>IF(OR(E137="NR",ISBLANK(E137)),"",IFERROR(VLOOKUP(E137,rating!$G$3:$H$8,2,FALSE),""))</f>
        <v/>
      </c>
      <c r="J137" s="80">
        <v>136</v>
      </c>
    </row>
    <row r="138" spans="1:10" x14ac:dyDescent="0.2">
      <c r="A138" s="21"/>
      <c r="B138" s="22"/>
      <c r="C138" s="36"/>
      <c r="D138" s="22"/>
      <c r="E138" s="22"/>
      <c r="F138" s="22"/>
      <c r="G138" s="22"/>
      <c r="H138" s="22"/>
      <c r="I138" s="47"/>
      <c r="J138" s="80">
        <v>137</v>
      </c>
    </row>
    <row r="139" spans="1:10" ht="45.75" thickBot="1" x14ac:dyDescent="0.25">
      <c r="A139" s="13" t="s">
        <v>303</v>
      </c>
      <c r="B139" s="29" t="s">
        <v>1149</v>
      </c>
      <c r="C139" s="10" t="s">
        <v>612</v>
      </c>
      <c r="D139" s="10" t="s">
        <v>870</v>
      </c>
      <c r="E139" s="40" t="s">
        <v>29</v>
      </c>
      <c r="F139" s="39"/>
      <c r="G139" s="40"/>
      <c r="H139" s="39"/>
      <c r="I139" s="45"/>
      <c r="J139" s="80">
        <v>138</v>
      </c>
    </row>
    <row r="140" spans="1:10" x14ac:dyDescent="0.2">
      <c r="A140" s="23" t="s">
        <v>784</v>
      </c>
      <c r="B140" s="24" t="s">
        <v>106</v>
      </c>
      <c r="C140" s="37"/>
      <c r="D140" s="24"/>
      <c r="E140" s="41"/>
      <c r="F140" s="24"/>
      <c r="G140" s="24"/>
      <c r="H140" s="24"/>
      <c r="I140" s="48" t="str">
        <f>IF(OR(E140="NR",ISBLANK(E140)),"",IFERROR(VLOOKUP(E140,rating!$G$3:$H$8,2,FALSE),""))</f>
        <v/>
      </c>
      <c r="J140" s="80">
        <v>139</v>
      </c>
    </row>
    <row r="141" spans="1:10" x14ac:dyDescent="0.2">
      <c r="A141" s="21"/>
      <c r="B141" s="22"/>
      <c r="C141" s="36"/>
      <c r="D141" s="22"/>
      <c r="E141" s="22"/>
      <c r="F141" s="22"/>
      <c r="G141" s="22"/>
      <c r="H141" s="22"/>
      <c r="I141" s="47"/>
      <c r="J141" s="80">
        <v>140</v>
      </c>
    </row>
    <row r="142" spans="1:10" ht="45" x14ac:dyDescent="0.2">
      <c r="A142" s="13" t="s">
        <v>304</v>
      </c>
      <c r="B142" s="29" t="s">
        <v>1138</v>
      </c>
      <c r="C142" s="10" t="s">
        <v>613</v>
      </c>
      <c r="D142" s="10" t="s">
        <v>936</v>
      </c>
      <c r="E142" s="40" t="s">
        <v>29</v>
      </c>
      <c r="F142" s="39"/>
      <c r="G142" s="40"/>
      <c r="H142" s="39"/>
      <c r="I142" s="45"/>
      <c r="J142" s="80">
        <v>141</v>
      </c>
    </row>
    <row r="143" spans="1:10" ht="30" x14ac:dyDescent="0.2">
      <c r="A143" s="13" t="s">
        <v>305</v>
      </c>
      <c r="B143" s="29" t="s">
        <v>300</v>
      </c>
      <c r="C143" s="10" t="s">
        <v>614</v>
      </c>
      <c r="D143" s="10" t="s">
        <v>937</v>
      </c>
      <c r="E143" s="40" t="s">
        <v>29</v>
      </c>
      <c r="F143" s="39"/>
      <c r="G143" s="40"/>
      <c r="H143" s="39"/>
      <c r="I143" s="45"/>
      <c r="J143" s="80">
        <v>142</v>
      </c>
    </row>
    <row r="144" spans="1:10" ht="30" x14ac:dyDescent="0.2">
      <c r="A144" s="13" t="s">
        <v>306</v>
      </c>
      <c r="B144" s="29" t="s">
        <v>531</v>
      </c>
      <c r="C144" s="10" t="s">
        <v>614</v>
      </c>
      <c r="D144" s="10" t="s">
        <v>938</v>
      </c>
      <c r="E144" s="40" t="s">
        <v>29</v>
      </c>
      <c r="F144" s="39"/>
      <c r="G144" s="40"/>
      <c r="H144" s="39"/>
      <c r="I144" s="45"/>
      <c r="J144" s="80">
        <v>143</v>
      </c>
    </row>
    <row r="145" spans="1:10" ht="60" x14ac:dyDescent="0.2">
      <c r="A145" s="13" t="s">
        <v>307</v>
      </c>
      <c r="B145" s="29" t="s">
        <v>191</v>
      </c>
      <c r="C145" s="10" t="s">
        <v>614</v>
      </c>
      <c r="D145" s="10" t="s">
        <v>939</v>
      </c>
      <c r="E145" s="40" t="s">
        <v>29</v>
      </c>
      <c r="F145" s="39"/>
      <c r="G145" s="40"/>
      <c r="H145" s="39"/>
      <c r="I145" s="45"/>
      <c r="J145" s="80">
        <v>144</v>
      </c>
    </row>
    <row r="146" spans="1:10" x14ac:dyDescent="0.2">
      <c r="A146" s="13" t="s">
        <v>308</v>
      </c>
      <c r="B146" s="29" t="s">
        <v>532</v>
      </c>
      <c r="C146" s="10" t="s">
        <v>614</v>
      </c>
      <c r="D146" s="10" t="s">
        <v>870</v>
      </c>
      <c r="E146" s="40" t="s">
        <v>29</v>
      </c>
      <c r="F146" s="39"/>
      <c r="G146" s="40"/>
      <c r="H146" s="39"/>
      <c r="I146" s="45"/>
      <c r="J146" s="80">
        <v>145</v>
      </c>
    </row>
    <row r="147" spans="1:10" ht="15.75" thickBot="1" x14ac:dyDescent="0.25">
      <c r="A147" s="13" t="s">
        <v>572</v>
      </c>
      <c r="B147" s="29" t="s">
        <v>533</v>
      </c>
      <c r="C147" s="10" t="s">
        <v>615</v>
      </c>
      <c r="D147" s="10" t="s">
        <v>940</v>
      </c>
      <c r="E147" s="40" t="s">
        <v>29</v>
      </c>
      <c r="F147" s="39"/>
      <c r="G147" s="40"/>
      <c r="H147" s="39"/>
      <c r="I147" s="45"/>
      <c r="J147" s="80">
        <v>146</v>
      </c>
    </row>
    <row r="148" spans="1:10" x14ac:dyDescent="0.2">
      <c r="A148" s="23" t="s">
        <v>785</v>
      </c>
      <c r="B148" s="24" t="s">
        <v>107</v>
      </c>
      <c r="C148" s="37"/>
      <c r="D148" s="24"/>
      <c r="E148" s="41"/>
      <c r="F148" s="24"/>
      <c r="G148" s="24"/>
      <c r="H148" s="24"/>
      <c r="I148" s="48" t="str">
        <f>IF(OR(E148="NR",ISBLANK(E148)),"",IFERROR(VLOOKUP(E148,rating!$G$3:$H$8,2,FALSE),""))</f>
        <v/>
      </c>
      <c r="J148" s="80">
        <v>147</v>
      </c>
    </row>
    <row r="149" spans="1:10" x14ac:dyDescent="0.2">
      <c r="A149" s="21"/>
      <c r="B149" s="22"/>
      <c r="C149" s="36"/>
      <c r="D149" s="22"/>
      <c r="E149" s="22"/>
      <c r="F149" s="22"/>
      <c r="G149" s="22"/>
      <c r="H149" s="22"/>
      <c r="I149" s="47"/>
      <c r="J149" s="80">
        <v>148</v>
      </c>
    </row>
    <row r="150" spans="1:10" ht="30" x14ac:dyDescent="0.2">
      <c r="A150" s="13" t="s">
        <v>221</v>
      </c>
      <c r="B150" s="29" t="s">
        <v>1075</v>
      </c>
      <c r="C150" s="10" t="s">
        <v>616</v>
      </c>
      <c r="D150" s="10" t="s">
        <v>870</v>
      </c>
      <c r="E150" s="40" t="s">
        <v>29</v>
      </c>
      <c r="F150" s="39"/>
      <c r="G150" s="40"/>
      <c r="H150" s="39"/>
      <c r="I150" s="45"/>
      <c r="J150" s="80">
        <v>149</v>
      </c>
    </row>
    <row r="151" spans="1:10" ht="30" x14ac:dyDescent="0.2">
      <c r="A151" s="13" t="s">
        <v>222</v>
      </c>
      <c r="B151" s="29" t="s">
        <v>229</v>
      </c>
      <c r="C151" s="10" t="s">
        <v>617</v>
      </c>
      <c r="D151" s="10" t="s">
        <v>941</v>
      </c>
      <c r="E151" s="40" t="s">
        <v>29</v>
      </c>
      <c r="F151" s="39"/>
      <c r="G151" s="40"/>
      <c r="H151" s="39"/>
      <c r="I151" s="45"/>
      <c r="J151" s="80">
        <v>150</v>
      </c>
    </row>
    <row r="152" spans="1:10" ht="30" x14ac:dyDescent="0.2">
      <c r="A152" s="13" t="s">
        <v>223</v>
      </c>
      <c r="B152" s="29" t="s">
        <v>301</v>
      </c>
      <c r="C152" s="10" t="s">
        <v>617</v>
      </c>
      <c r="D152" s="10" t="s">
        <v>942</v>
      </c>
      <c r="E152" s="40" t="s">
        <v>29</v>
      </c>
      <c r="F152" s="39"/>
      <c r="G152" s="40"/>
      <c r="H152" s="39"/>
      <c r="I152" s="45"/>
      <c r="J152" s="80">
        <v>151</v>
      </c>
    </row>
    <row r="153" spans="1:10" ht="30" x14ac:dyDescent="0.2">
      <c r="A153" s="13" t="s">
        <v>224</v>
      </c>
      <c r="B153" s="29" t="s">
        <v>186</v>
      </c>
      <c r="C153" s="10" t="s">
        <v>617</v>
      </c>
      <c r="D153" s="10" t="s">
        <v>943</v>
      </c>
      <c r="E153" s="40" t="s">
        <v>29</v>
      </c>
      <c r="F153" s="39"/>
      <c r="G153" s="40"/>
      <c r="H153" s="39"/>
      <c r="I153" s="45"/>
      <c r="J153" s="80">
        <v>152</v>
      </c>
    </row>
    <row r="154" spans="1:10" x14ac:dyDescent="0.2">
      <c r="A154" s="13" t="s">
        <v>225</v>
      </c>
      <c r="B154" s="29" t="s">
        <v>187</v>
      </c>
      <c r="C154" s="10" t="s">
        <v>617</v>
      </c>
      <c r="D154" s="10" t="s">
        <v>944</v>
      </c>
      <c r="E154" s="40" t="s">
        <v>32</v>
      </c>
      <c r="F154" s="39"/>
      <c r="G154" s="40"/>
      <c r="H154" s="39"/>
      <c r="I154" s="45"/>
      <c r="J154" s="80">
        <v>153</v>
      </c>
    </row>
    <row r="155" spans="1:10" x14ac:dyDescent="0.2">
      <c r="A155" s="13" t="s">
        <v>226</v>
      </c>
      <c r="B155" s="29" t="s">
        <v>188</v>
      </c>
      <c r="C155" s="10" t="s">
        <v>617</v>
      </c>
      <c r="D155" s="10" t="s">
        <v>945</v>
      </c>
      <c r="E155" s="40" t="s">
        <v>29</v>
      </c>
      <c r="F155" s="39"/>
      <c r="G155" s="40"/>
      <c r="H155" s="39"/>
      <c r="I155" s="45"/>
      <c r="J155" s="80">
        <v>154</v>
      </c>
    </row>
    <row r="156" spans="1:10" ht="30" x14ac:dyDescent="0.2">
      <c r="A156" s="13" t="s">
        <v>227</v>
      </c>
      <c r="B156" s="29" t="s">
        <v>302</v>
      </c>
      <c r="C156" s="10" t="s">
        <v>515</v>
      </c>
      <c r="D156" s="10" t="s">
        <v>946</v>
      </c>
      <c r="E156" s="40" t="s">
        <v>29</v>
      </c>
      <c r="F156" s="39"/>
      <c r="G156" s="40"/>
      <c r="H156" s="39"/>
      <c r="I156" s="45"/>
      <c r="J156" s="80">
        <v>155</v>
      </c>
    </row>
    <row r="157" spans="1:10" ht="30.75" thickBot="1" x14ac:dyDescent="0.25">
      <c r="A157" s="13" t="s">
        <v>228</v>
      </c>
      <c r="B157" s="29" t="s">
        <v>1100</v>
      </c>
      <c r="C157" s="10" t="s">
        <v>555</v>
      </c>
      <c r="D157" s="10" t="s">
        <v>870</v>
      </c>
      <c r="E157" s="40" t="s">
        <v>32</v>
      </c>
      <c r="F157" s="39"/>
      <c r="G157" s="40"/>
      <c r="H157" s="39"/>
      <c r="I157" s="45"/>
      <c r="J157" s="80">
        <v>156</v>
      </c>
    </row>
    <row r="158" spans="1:10" x14ac:dyDescent="0.2">
      <c r="A158" s="23" t="s">
        <v>786</v>
      </c>
      <c r="B158" s="24" t="s">
        <v>54</v>
      </c>
      <c r="C158" s="37"/>
      <c r="D158" s="24"/>
      <c r="E158" s="41"/>
      <c r="F158" s="24"/>
      <c r="G158" s="24"/>
      <c r="H158" s="24"/>
      <c r="I158" s="48" t="str">
        <f>IF(OR(E158="NR",ISBLANK(E158)),"",IFERROR(VLOOKUP(E158,rating!$G$3:$H$8,2,FALSE),""))</f>
        <v/>
      </c>
      <c r="J158" s="80">
        <v>157</v>
      </c>
    </row>
    <row r="159" spans="1:10" x14ac:dyDescent="0.2">
      <c r="A159" s="21"/>
      <c r="B159" s="22"/>
      <c r="C159" s="36"/>
      <c r="D159" s="22"/>
      <c r="E159" s="22"/>
      <c r="F159" s="22"/>
      <c r="G159" s="22"/>
      <c r="H159" s="22"/>
      <c r="I159" s="47"/>
      <c r="J159" s="80">
        <v>158</v>
      </c>
    </row>
    <row r="160" spans="1:10" ht="30" x14ac:dyDescent="0.2">
      <c r="A160" s="13" t="s">
        <v>309</v>
      </c>
      <c r="B160" s="29" t="s">
        <v>1150</v>
      </c>
      <c r="C160" s="10" t="s">
        <v>516</v>
      </c>
      <c r="D160" s="10" t="s">
        <v>870</v>
      </c>
      <c r="E160" s="40" t="s">
        <v>29</v>
      </c>
      <c r="F160" s="39"/>
      <c r="G160" s="40"/>
      <c r="H160" s="39"/>
      <c r="I160" s="45"/>
      <c r="J160" s="80">
        <v>159</v>
      </c>
    </row>
    <row r="161" spans="1:10" ht="30" x14ac:dyDescent="0.2">
      <c r="A161" s="13" t="s">
        <v>310</v>
      </c>
      <c r="B161" s="29" t="s">
        <v>1151</v>
      </c>
      <c r="C161" s="10" t="s">
        <v>618</v>
      </c>
      <c r="D161" s="10" t="s">
        <v>947</v>
      </c>
      <c r="E161" s="40" t="s">
        <v>29</v>
      </c>
      <c r="F161" s="39"/>
      <c r="G161" s="40"/>
      <c r="H161" s="39"/>
      <c r="I161" s="45"/>
      <c r="J161" s="80">
        <v>160</v>
      </c>
    </row>
    <row r="162" spans="1:10" ht="30" x14ac:dyDescent="0.2">
      <c r="A162" s="13" t="s">
        <v>311</v>
      </c>
      <c r="B162" s="29" t="s">
        <v>739</v>
      </c>
      <c r="C162" s="10" t="s">
        <v>1073</v>
      </c>
      <c r="D162" s="10" t="s">
        <v>948</v>
      </c>
      <c r="E162" s="40" t="s">
        <v>29</v>
      </c>
      <c r="F162" s="39"/>
      <c r="G162" s="40"/>
      <c r="H162" s="39"/>
      <c r="I162" s="45"/>
      <c r="J162" s="80">
        <v>161</v>
      </c>
    </row>
    <row r="163" spans="1:10" ht="45" x14ac:dyDescent="0.2">
      <c r="A163" s="13" t="s">
        <v>312</v>
      </c>
      <c r="B163" s="29" t="s">
        <v>1097</v>
      </c>
      <c r="C163" s="10" t="s">
        <v>618</v>
      </c>
      <c r="D163" s="10" t="s">
        <v>949</v>
      </c>
      <c r="E163" s="40" t="s">
        <v>29</v>
      </c>
      <c r="F163" s="39"/>
      <c r="G163" s="40"/>
      <c r="H163" s="39"/>
      <c r="I163" s="45"/>
      <c r="J163" s="80">
        <v>162</v>
      </c>
    </row>
    <row r="164" spans="1:10" ht="30" x14ac:dyDescent="0.2">
      <c r="A164" s="13" t="s">
        <v>313</v>
      </c>
      <c r="B164" s="29" t="s">
        <v>189</v>
      </c>
      <c r="C164" s="10" t="s">
        <v>658</v>
      </c>
      <c r="D164" s="10" t="s">
        <v>950</v>
      </c>
      <c r="E164" s="40" t="s">
        <v>29</v>
      </c>
      <c r="F164" s="39"/>
      <c r="G164" s="40"/>
      <c r="H164" s="39"/>
      <c r="I164" s="45"/>
      <c r="J164" s="80">
        <v>163</v>
      </c>
    </row>
    <row r="165" spans="1:10" ht="15.75" thickBot="1" x14ac:dyDescent="0.25">
      <c r="A165" s="13" t="s">
        <v>573</v>
      </c>
      <c r="B165" s="29" t="s">
        <v>534</v>
      </c>
      <c r="C165" s="10" t="s">
        <v>670</v>
      </c>
      <c r="D165" s="10" t="s">
        <v>948</v>
      </c>
      <c r="E165" s="40" t="s">
        <v>29</v>
      </c>
      <c r="F165" s="39"/>
      <c r="G165" s="40"/>
      <c r="H165" s="39"/>
      <c r="I165" s="45"/>
      <c r="J165" s="80">
        <v>164</v>
      </c>
    </row>
    <row r="166" spans="1:10" x14ac:dyDescent="0.2">
      <c r="A166" s="23" t="s">
        <v>787</v>
      </c>
      <c r="B166" s="24" t="s">
        <v>108</v>
      </c>
      <c r="C166" s="37"/>
      <c r="D166" s="24"/>
      <c r="E166" s="41"/>
      <c r="F166" s="24"/>
      <c r="G166" s="24"/>
      <c r="H166" s="24"/>
      <c r="I166" s="48" t="str">
        <f>IF(OR(E166="NR",ISBLANK(E166)),"",IFERROR(VLOOKUP(E166,rating!$G$3:$H$8,2,FALSE),""))</f>
        <v/>
      </c>
      <c r="J166" s="80">
        <v>165</v>
      </c>
    </row>
    <row r="167" spans="1:10" x14ac:dyDescent="0.2">
      <c r="A167" s="21"/>
      <c r="B167" s="22"/>
      <c r="C167" s="36"/>
      <c r="D167" s="22"/>
      <c r="E167" s="22"/>
      <c r="F167" s="22"/>
      <c r="G167" s="22"/>
      <c r="H167" s="22"/>
      <c r="I167" s="47"/>
      <c r="J167" s="80">
        <v>166</v>
      </c>
    </row>
    <row r="168" spans="1:10" x14ac:dyDescent="0.2">
      <c r="A168" s="13" t="s">
        <v>314</v>
      </c>
      <c r="B168" s="29" t="s">
        <v>718</v>
      </c>
      <c r="C168" s="10" t="s">
        <v>717</v>
      </c>
      <c r="D168" s="10" t="s">
        <v>951</v>
      </c>
      <c r="E168" s="40" t="s">
        <v>29</v>
      </c>
      <c r="F168" s="39"/>
      <c r="G168" s="78"/>
      <c r="H168" s="39"/>
      <c r="I168" s="45"/>
      <c r="J168" s="80">
        <v>167</v>
      </c>
    </row>
    <row r="169" spans="1:10" ht="60" x14ac:dyDescent="0.2">
      <c r="A169" s="13" t="s">
        <v>315</v>
      </c>
      <c r="B169" s="29" t="s">
        <v>1152</v>
      </c>
      <c r="C169" s="10" t="s">
        <v>620</v>
      </c>
      <c r="D169" s="10" t="s">
        <v>870</v>
      </c>
      <c r="E169" s="40" t="s">
        <v>29</v>
      </c>
      <c r="F169" s="39"/>
      <c r="G169" s="40"/>
      <c r="H169" s="39"/>
      <c r="I169" s="45"/>
      <c r="J169" s="80">
        <v>168</v>
      </c>
    </row>
    <row r="170" spans="1:10" x14ac:dyDescent="0.2">
      <c r="A170" s="13" t="s">
        <v>316</v>
      </c>
      <c r="B170" s="29" t="s">
        <v>535</v>
      </c>
      <c r="C170" s="10" t="s">
        <v>619</v>
      </c>
      <c r="D170" s="10" t="s">
        <v>952</v>
      </c>
      <c r="E170" s="40" t="s">
        <v>29</v>
      </c>
      <c r="F170" s="39"/>
      <c r="G170" s="40"/>
      <c r="H170" s="39"/>
      <c r="I170" s="45"/>
      <c r="J170" s="80">
        <v>169</v>
      </c>
    </row>
    <row r="171" spans="1:10" ht="30" x14ac:dyDescent="0.2">
      <c r="A171" s="13" t="s">
        <v>317</v>
      </c>
      <c r="B171" s="29" t="s">
        <v>190</v>
      </c>
      <c r="C171" s="10" t="s">
        <v>517</v>
      </c>
      <c r="D171" s="10" t="s">
        <v>953</v>
      </c>
      <c r="E171" s="40" t="s">
        <v>29</v>
      </c>
      <c r="F171" s="39"/>
      <c r="G171" s="40"/>
      <c r="H171" s="39"/>
      <c r="I171" s="45"/>
      <c r="J171" s="80">
        <v>170</v>
      </c>
    </row>
    <row r="172" spans="1:10" ht="30" x14ac:dyDescent="0.2">
      <c r="A172" s="13" t="s">
        <v>318</v>
      </c>
      <c r="B172" s="29" t="s">
        <v>1199</v>
      </c>
      <c r="C172" s="10" t="s">
        <v>619</v>
      </c>
      <c r="D172" s="10" t="s">
        <v>954</v>
      </c>
      <c r="E172" s="40" t="s">
        <v>32</v>
      </c>
      <c r="F172" s="39"/>
      <c r="G172" s="40"/>
      <c r="H172" s="39"/>
      <c r="I172" s="45"/>
      <c r="J172" s="80">
        <v>171</v>
      </c>
    </row>
    <row r="173" spans="1:10" ht="15.75" thickBot="1" x14ac:dyDescent="0.25">
      <c r="A173" s="13" t="s">
        <v>319</v>
      </c>
      <c r="B173" s="29" t="s">
        <v>1098</v>
      </c>
      <c r="C173" s="10" t="s">
        <v>617</v>
      </c>
      <c r="D173" s="10" t="s">
        <v>955</v>
      </c>
      <c r="E173" s="40" t="s">
        <v>29</v>
      </c>
      <c r="F173" s="39"/>
      <c r="G173" s="40"/>
      <c r="H173" s="39"/>
      <c r="I173" s="45"/>
      <c r="J173" s="80">
        <v>172</v>
      </c>
    </row>
    <row r="174" spans="1:10" x14ac:dyDescent="0.2">
      <c r="A174" s="23" t="s">
        <v>788</v>
      </c>
      <c r="B174" s="24" t="s">
        <v>109</v>
      </c>
      <c r="C174" s="37"/>
      <c r="D174" s="24"/>
      <c r="E174" s="41"/>
      <c r="F174" s="24"/>
      <c r="G174" s="24"/>
      <c r="H174" s="24"/>
      <c r="I174" s="48" t="str">
        <f>IF(OR(E174="NR",ISBLANK(E174)),"",IFERROR(VLOOKUP(E174,rating!$G$3:$H$8,2,FALSE),""))</f>
        <v/>
      </c>
      <c r="J174" s="80">
        <v>173</v>
      </c>
    </row>
    <row r="175" spans="1:10" x14ac:dyDescent="0.2">
      <c r="A175" s="21"/>
      <c r="B175" s="22"/>
      <c r="C175" s="36"/>
      <c r="D175" s="22"/>
      <c r="E175" s="22"/>
      <c r="F175" s="22"/>
      <c r="G175" s="22"/>
      <c r="H175" s="22"/>
      <c r="I175" s="47"/>
      <c r="J175" s="80">
        <v>174</v>
      </c>
    </row>
    <row r="176" spans="1:10" ht="30" x14ac:dyDescent="0.2">
      <c r="A176" s="13" t="s">
        <v>320</v>
      </c>
      <c r="B176" s="29" t="s">
        <v>1200</v>
      </c>
      <c r="C176" s="10" t="s">
        <v>719</v>
      </c>
      <c r="D176" s="10" t="s">
        <v>956</v>
      </c>
      <c r="E176" s="40" t="s">
        <v>29</v>
      </c>
      <c r="F176" s="39"/>
      <c r="G176" s="40"/>
      <c r="H176" s="39"/>
      <c r="I176" s="45"/>
      <c r="J176" s="80">
        <v>175</v>
      </c>
    </row>
    <row r="177" spans="1:10" ht="30" x14ac:dyDescent="0.2">
      <c r="A177" s="13" t="s">
        <v>321</v>
      </c>
      <c r="B177" s="29" t="s">
        <v>700</v>
      </c>
      <c r="C177" s="10" t="s">
        <v>621</v>
      </c>
      <c r="D177" s="10" t="s">
        <v>870</v>
      </c>
      <c r="E177" s="40" t="s">
        <v>29</v>
      </c>
      <c r="F177" s="39"/>
      <c r="G177" s="40"/>
      <c r="H177" s="39"/>
      <c r="I177" s="45"/>
      <c r="J177" s="80">
        <v>176</v>
      </c>
    </row>
    <row r="178" spans="1:10" x14ac:dyDescent="0.2">
      <c r="A178" s="13" t="s">
        <v>322</v>
      </c>
      <c r="B178" s="29" t="s">
        <v>329</v>
      </c>
      <c r="C178" s="10" t="s">
        <v>621</v>
      </c>
      <c r="D178" s="10" t="s">
        <v>870</v>
      </c>
      <c r="E178" s="40" t="s">
        <v>29</v>
      </c>
      <c r="F178" s="39"/>
      <c r="G178" s="40"/>
      <c r="H178" s="39"/>
      <c r="I178" s="45"/>
      <c r="J178" s="80">
        <v>177</v>
      </c>
    </row>
    <row r="179" spans="1:10" ht="30" x14ac:dyDescent="0.2">
      <c r="A179" s="13" t="s">
        <v>323</v>
      </c>
      <c r="B179" s="29" t="s">
        <v>1153</v>
      </c>
      <c r="C179" s="10" t="s">
        <v>621</v>
      </c>
      <c r="D179" s="10" t="s">
        <v>957</v>
      </c>
      <c r="E179" s="40" t="s">
        <v>29</v>
      </c>
      <c r="F179" s="39"/>
      <c r="G179" s="40"/>
      <c r="H179" s="39"/>
      <c r="I179" s="45"/>
      <c r="J179" s="80">
        <v>178</v>
      </c>
    </row>
    <row r="180" spans="1:10" ht="28.15" customHeight="1" x14ac:dyDescent="0.2">
      <c r="A180" s="13" t="s">
        <v>324</v>
      </c>
      <c r="B180" s="29" t="s">
        <v>1201</v>
      </c>
      <c r="C180" s="10" t="s">
        <v>621</v>
      </c>
      <c r="D180" s="10" t="s">
        <v>870</v>
      </c>
      <c r="E180" s="40" t="s">
        <v>29</v>
      </c>
      <c r="F180" s="39"/>
      <c r="G180" s="40"/>
      <c r="H180" s="39"/>
      <c r="I180" s="45"/>
      <c r="J180" s="80">
        <v>179</v>
      </c>
    </row>
    <row r="181" spans="1:10" ht="45" x14ac:dyDescent="0.2">
      <c r="A181" s="13" t="s">
        <v>325</v>
      </c>
      <c r="B181" s="29" t="s">
        <v>1202</v>
      </c>
      <c r="C181" s="10" t="s">
        <v>621</v>
      </c>
      <c r="D181" s="10" t="s">
        <v>958</v>
      </c>
      <c r="E181" s="40" t="s">
        <v>29</v>
      </c>
      <c r="F181" s="39"/>
      <c r="G181" s="40"/>
      <c r="H181" s="39"/>
      <c r="I181" s="45"/>
      <c r="J181" s="80">
        <v>180</v>
      </c>
    </row>
    <row r="182" spans="1:10" ht="15.75" thickBot="1" x14ac:dyDescent="0.25">
      <c r="A182" s="13" t="s">
        <v>701</v>
      </c>
      <c r="B182" s="29" t="s">
        <v>330</v>
      </c>
      <c r="C182" s="10" t="s">
        <v>621</v>
      </c>
      <c r="D182" s="10" t="s">
        <v>870</v>
      </c>
      <c r="E182" s="40" t="s">
        <v>29</v>
      </c>
      <c r="F182" s="39"/>
      <c r="G182" s="40"/>
      <c r="H182" s="39"/>
      <c r="I182" s="45"/>
      <c r="J182" s="80">
        <v>181</v>
      </c>
    </row>
    <row r="183" spans="1:10" x14ac:dyDescent="0.2">
      <c r="A183" s="23" t="s">
        <v>789</v>
      </c>
      <c r="B183" s="24" t="s">
        <v>110</v>
      </c>
      <c r="C183" s="37"/>
      <c r="D183" s="24"/>
      <c r="E183" s="41"/>
      <c r="F183" s="24"/>
      <c r="G183" s="24"/>
      <c r="H183" s="24"/>
      <c r="I183" s="48" t="str">
        <f>IF(OR(E183="NR",ISBLANK(E183)),"",IFERROR(VLOOKUP(E183,rating!$G$3:$H$8,2,FALSE),""))</f>
        <v/>
      </c>
      <c r="J183" s="80">
        <v>182</v>
      </c>
    </row>
    <row r="184" spans="1:10" x14ac:dyDescent="0.2">
      <c r="A184" s="21"/>
      <c r="B184" s="22"/>
      <c r="C184" s="36"/>
      <c r="D184" s="22"/>
      <c r="E184" s="22"/>
      <c r="F184" s="22"/>
      <c r="G184" s="22"/>
      <c r="H184" s="22"/>
      <c r="I184" s="47"/>
      <c r="J184" s="80">
        <v>183</v>
      </c>
    </row>
    <row r="185" spans="1:10" ht="30" x14ac:dyDescent="0.2">
      <c r="A185" s="13" t="s">
        <v>326</v>
      </c>
      <c r="B185" s="29" t="s">
        <v>536</v>
      </c>
      <c r="C185" s="10" t="s">
        <v>622</v>
      </c>
      <c r="D185" s="10" t="s">
        <v>959</v>
      </c>
      <c r="E185" s="40" t="s">
        <v>29</v>
      </c>
      <c r="F185" s="39"/>
      <c r="G185" s="40"/>
      <c r="H185" s="39"/>
      <c r="I185" s="45"/>
      <c r="J185" s="80">
        <v>184</v>
      </c>
    </row>
    <row r="186" spans="1:10" x14ac:dyDescent="0.2">
      <c r="A186" s="13" t="s">
        <v>327</v>
      </c>
      <c r="B186" s="29" t="s">
        <v>537</v>
      </c>
      <c r="C186" s="10" t="s">
        <v>623</v>
      </c>
      <c r="D186" s="10" t="s">
        <v>960</v>
      </c>
      <c r="E186" s="40" t="s">
        <v>29</v>
      </c>
      <c r="F186" s="39"/>
      <c r="G186" s="40"/>
      <c r="H186" s="39"/>
      <c r="I186" s="45"/>
      <c r="J186" s="80">
        <v>185</v>
      </c>
    </row>
    <row r="187" spans="1:10" ht="15.75" thickBot="1" x14ac:dyDescent="0.25">
      <c r="A187" s="13" t="s">
        <v>328</v>
      </c>
      <c r="B187" s="29" t="s">
        <v>538</v>
      </c>
      <c r="C187" s="10" t="s">
        <v>624</v>
      </c>
      <c r="D187" s="10" t="s">
        <v>870</v>
      </c>
      <c r="E187" s="40" t="s">
        <v>32</v>
      </c>
      <c r="F187" s="39"/>
      <c r="G187" s="40"/>
      <c r="H187" s="39"/>
      <c r="I187" s="45"/>
      <c r="J187" s="80">
        <v>186</v>
      </c>
    </row>
    <row r="188" spans="1:10" ht="16.5" thickTop="1" thickBot="1" x14ac:dyDescent="0.25">
      <c r="A188" s="25" t="s">
        <v>59</v>
      </c>
      <c r="B188" s="26" t="s">
        <v>118</v>
      </c>
      <c r="C188" s="26"/>
      <c r="D188" s="26"/>
      <c r="E188" s="26"/>
      <c r="F188" s="26"/>
      <c r="G188" s="26"/>
      <c r="H188" s="26"/>
      <c r="I188" s="46"/>
      <c r="J188" s="80">
        <v>187</v>
      </c>
    </row>
    <row r="189" spans="1:10" x14ac:dyDescent="0.2">
      <c r="A189" s="21" t="s">
        <v>790</v>
      </c>
      <c r="B189" s="22" t="s">
        <v>120</v>
      </c>
      <c r="C189" s="22"/>
      <c r="D189" s="22"/>
      <c r="E189" s="41"/>
      <c r="F189" s="22"/>
      <c r="G189" s="22"/>
      <c r="H189" s="22"/>
      <c r="I189" s="48" t="str">
        <f>IF(OR(E189="NR",ISBLANK(E189)),"",IFERROR(VLOOKUP(E189,rating!$G$3:$H$8,2,FALSE),""))</f>
        <v/>
      </c>
      <c r="J189" s="80">
        <v>188</v>
      </c>
    </row>
    <row r="190" spans="1:10" x14ac:dyDescent="0.2">
      <c r="A190" s="21"/>
      <c r="B190" s="22"/>
      <c r="C190" s="36"/>
      <c r="D190" s="22"/>
      <c r="E190" s="22"/>
      <c r="F190" s="22"/>
      <c r="G190" s="22"/>
      <c r="H190" s="22"/>
      <c r="I190" s="47"/>
      <c r="J190" s="80">
        <v>189</v>
      </c>
    </row>
    <row r="191" spans="1:10" ht="59.45" customHeight="1" x14ac:dyDescent="0.2">
      <c r="A191" s="13" t="s">
        <v>331</v>
      </c>
      <c r="B191" s="29" t="s">
        <v>724</v>
      </c>
      <c r="C191" s="10" t="s">
        <v>586</v>
      </c>
      <c r="D191" s="10" t="s">
        <v>870</v>
      </c>
      <c r="E191" s="40" t="s">
        <v>29</v>
      </c>
      <c r="F191" s="39"/>
      <c r="G191" s="40"/>
      <c r="H191" s="39"/>
      <c r="I191" s="45"/>
      <c r="J191" s="80">
        <v>190</v>
      </c>
    </row>
    <row r="192" spans="1:10" ht="60" x14ac:dyDescent="0.2">
      <c r="A192" s="13" t="s">
        <v>574</v>
      </c>
      <c r="B192" s="29" t="s">
        <v>1154</v>
      </c>
      <c r="C192" s="10" t="s">
        <v>587</v>
      </c>
      <c r="D192" s="10" t="s">
        <v>961</v>
      </c>
      <c r="E192" s="40" t="s">
        <v>29</v>
      </c>
      <c r="F192" s="39"/>
      <c r="G192" s="40"/>
      <c r="H192" s="39"/>
      <c r="I192" s="45"/>
      <c r="J192" s="80">
        <v>191</v>
      </c>
    </row>
    <row r="193" spans="1:10" ht="30" x14ac:dyDescent="0.2">
      <c r="A193" s="13" t="s">
        <v>332</v>
      </c>
      <c r="B193" s="29" t="s">
        <v>740</v>
      </c>
      <c r="C193" s="10" t="s">
        <v>587</v>
      </c>
      <c r="D193" s="10" t="s">
        <v>962</v>
      </c>
      <c r="E193" s="40" t="s">
        <v>29</v>
      </c>
      <c r="F193" s="39"/>
      <c r="G193" s="40"/>
      <c r="H193" s="39"/>
      <c r="I193" s="45"/>
      <c r="J193" s="80">
        <v>192</v>
      </c>
    </row>
    <row r="194" spans="1:10" ht="75" x14ac:dyDescent="0.25">
      <c r="A194" s="13" t="s">
        <v>575</v>
      </c>
      <c r="B194" s="30" t="s">
        <v>1155</v>
      </c>
      <c r="C194" s="14" t="s">
        <v>626</v>
      </c>
      <c r="D194" s="10" t="s">
        <v>963</v>
      </c>
      <c r="E194" s="40" t="s">
        <v>29</v>
      </c>
      <c r="F194" s="39"/>
      <c r="G194" s="40"/>
      <c r="H194" s="39"/>
      <c r="I194" s="45"/>
      <c r="J194" s="80">
        <v>193</v>
      </c>
    </row>
    <row r="195" spans="1:10" ht="30.75" thickBot="1" x14ac:dyDescent="0.25">
      <c r="A195" s="13" t="s">
        <v>333</v>
      </c>
      <c r="B195" s="29" t="s">
        <v>518</v>
      </c>
      <c r="C195" s="10" t="s">
        <v>659</v>
      </c>
      <c r="D195" s="10" t="s">
        <v>870</v>
      </c>
      <c r="E195" s="40" t="s">
        <v>32</v>
      </c>
      <c r="F195" s="39"/>
      <c r="G195" s="40"/>
      <c r="H195" s="39"/>
      <c r="I195" s="45"/>
      <c r="J195" s="80">
        <v>194</v>
      </c>
    </row>
    <row r="196" spans="1:10" x14ac:dyDescent="0.2">
      <c r="A196" s="23" t="s">
        <v>791</v>
      </c>
      <c r="B196" s="24" t="s">
        <v>121</v>
      </c>
      <c r="C196" s="37"/>
      <c r="D196" s="24"/>
      <c r="E196" s="41"/>
      <c r="F196" s="24"/>
      <c r="G196" s="24"/>
      <c r="H196" s="24"/>
      <c r="I196" s="48" t="str">
        <f>IF(OR(E196="NR",ISBLANK(E196)),"",IFERROR(VLOOKUP(E196,rating!$G$3:$H$8,2,FALSE),""))</f>
        <v/>
      </c>
      <c r="J196" s="80">
        <v>195</v>
      </c>
    </row>
    <row r="197" spans="1:10" x14ac:dyDescent="0.2">
      <c r="A197" s="21"/>
      <c r="B197" s="22"/>
      <c r="C197" s="36"/>
      <c r="D197" s="22"/>
      <c r="E197" s="22"/>
      <c r="F197" s="22"/>
      <c r="G197" s="22"/>
      <c r="H197" s="22"/>
      <c r="I197" s="47"/>
      <c r="J197" s="80">
        <v>196</v>
      </c>
    </row>
    <row r="198" spans="1:10" ht="30" x14ac:dyDescent="0.2">
      <c r="A198" s="13" t="s">
        <v>334</v>
      </c>
      <c r="B198" s="29" t="s">
        <v>1156</v>
      </c>
      <c r="C198" s="10" t="s">
        <v>522</v>
      </c>
      <c r="D198" s="10" t="s">
        <v>870</v>
      </c>
      <c r="E198" s="40" t="s">
        <v>29</v>
      </c>
      <c r="F198" s="39"/>
      <c r="G198" s="40"/>
      <c r="H198" s="39"/>
      <c r="I198" s="45"/>
      <c r="J198" s="80">
        <v>197</v>
      </c>
    </row>
    <row r="199" spans="1:10" x14ac:dyDescent="0.2">
      <c r="A199" s="13" t="s">
        <v>335</v>
      </c>
      <c r="B199" s="29" t="s">
        <v>539</v>
      </c>
      <c r="C199" s="10" t="s">
        <v>588</v>
      </c>
      <c r="D199" s="10" t="s">
        <v>870</v>
      </c>
      <c r="E199" s="40" t="s">
        <v>29</v>
      </c>
      <c r="F199" s="39"/>
      <c r="G199" s="40"/>
      <c r="H199" s="39"/>
      <c r="I199" s="45"/>
      <c r="J199" s="80">
        <v>198</v>
      </c>
    </row>
    <row r="200" spans="1:10" ht="30" x14ac:dyDescent="0.2">
      <c r="A200" s="13" t="s">
        <v>336</v>
      </c>
      <c r="B200" s="29" t="s">
        <v>344</v>
      </c>
      <c r="C200" s="10" t="s">
        <v>1074</v>
      </c>
      <c r="D200" s="10" t="s">
        <v>964</v>
      </c>
      <c r="E200" s="40" t="s">
        <v>29</v>
      </c>
      <c r="F200" s="39"/>
      <c r="G200" s="40"/>
      <c r="H200" s="39"/>
      <c r="I200" s="45"/>
      <c r="J200" s="80">
        <v>199</v>
      </c>
    </row>
    <row r="201" spans="1:10" ht="30" x14ac:dyDescent="0.2">
      <c r="A201" s="13" t="s">
        <v>337</v>
      </c>
      <c r="B201" s="29" t="s">
        <v>342</v>
      </c>
      <c r="C201" s="10" t="s">
        <v>523</v>
      </c>
      <c r="D201" s="10" t="s">
        <v>870</v>
      </c>
      <c r="E201" s="40" t="s">
        <v>29</v>
      </c>
      <c r="F201" s="39"/>
      <c r="G201" s="40"/>
      <c r="H201" s="39"/>
      <c r="I201" s="45"/>
      <c r="J201" s="80">
        <v>200</v>
      </c>
    </row>
    <row r="202" spans="1:10" ht="30" x14ac:dyDescent="0.2">
      <c r="A202" s="13" t="s">
        <v>338</v>
      </c>
      <c r="B202" s="29" t="s">
        <v>343</v>
      </c>
      <c r="C202" s="10" t="s">
        <v>672</v>
      </c>
      <c r="D202" s="10" t="s">
        <v>965</v>
      </c>
      <c r="E202" s="40" t="s">
        <v>29</v>
      </c>
      <c r="F202" s="39"/>
      <c r="G202" s="40"/>
      <c r="H202" s="39"/>
      <c r="I202" s="45"/>
      <c r="J202" s="80">
        <v>201</v>
      </c>
    </row>
    <row r="203" spans="1:10" ht="45" x14ac:dyDescent="0.2">
      <c r="A203" s="13" t="s">
        <v>339</v>
      </c>
      <c r="B203" s="29" t="s">
        <v>194</v>
      </c>
      <c r="C203" s="10" t="s">
        <v>713</v>
      </c>
      <c r="D203" s="10" t="s">
        <v>966</v>
      </c>
      <c r="E203" s="40" t="s">
        <v>29</v>
      </c>
      <c r="F203" s="39"/>
      <c r="G203" s="40"/>
      <c r="H203" s="39"/>
      <c r="I203" s="45"/>
      <c r="J203" s="80">
        <v>202</v>
      </c>
    </row>
    <row r="204" spans="1:10" ht="30.75" thickBot="1" x14ac:dyDescent="0.25">
      <c r="A204" s="13" t="s">
        <v>576</v>
      </c>
      <c r="B204" s="29" t="s">
        <v>193</v>
      </c>
      <c r="C204" s="10" t="s">
        <v>1103</v>
      </c>
      <c r="D204" s="10" t="s">
        <v>967</v>
      </c>
      <c r="E204" s="40" t="s">
        <v>29</v>
      </c>
      <c r="F204" s="39"/>
      <c r="G204" s="40"/>
      <c r="H204" s="39"/>
      <c r="I204" s="45"/>
      <c r="J204" s="80">
        <v>203</v>
      </c>
    </row>
    <row r="205" spans="1:10" x14ac:dyDescent="0.2">
      <c r="A205" s="23" t="s">
        <v>792</v>
      </c>
      <c r="B205" s="24" t="s">
        <v>122</v>
      </c>
      <c r="C205" s="37"/>
      <c r="D205" s="24"/>
      <c r="E205" s="41"/>
      <c r="F205" s="24"/>
      <c r="G205" s="24"/>
      <c r="H205" s="24"/>
      <c r="I205" s="48" t="str">
        <f>IF(OR(E205="NR",ISBLANK(E205)),"",IFERROR(VLOOKUP(E205,rating!$G$3:$H$8,2,FALSE),""))</f>
        <v/>
      </c>
      <c r="J205" s="80">
        <v>204</v>
      </c>
    </row>
    <row r="206" spans="1:10" x14ac:dyDescent="0.2">
      <c r="A206" s="21"/>
      <c r="B206" s="22"/>
      <c r="C206" s="36"/>
      <c r="D206" s="22"/>
      <c r="E206" s="22"/>
      <c r="F206" s="22"/>
      <c r="G206" s="22"/>
      <c r="H206" s="22"/>
      <c r="I206" s="47"/>
      <c r="J206" s="80">
        <v>205</v>
      </c>
    </row>
    <row r="207" spans="1:10" ht="75" x14ac:dyDescent="0.2">
      <c r="A207" s="13" t="s">
        <v>340</v>
      </c>
      <c r="B207" s="29" t="s">
        <v>1203</v>
      </c>
      <c r="C207" s="10" t="s">
        <v>1095</v>
      </c>
      <c r="D207" s="10" t="s">
        <v>968</v>
      </c>
      <c r="E207" s="40" t="s">
        <v>29</v>
      </c>
      <c r="F207" s="39"/>
      <c r="G207" s="40"/>
      <c r="H207" s="39"/>
      <c r="I207" s="45"/>
      <c r="J207" s="80">
        <v>206</v>
      </c>
    </row>
    <row r="208" spans="1:10" ht="30" x14ac:dyDescent="0.2">
      <c r="A208" s="13" t="s">
        <v>577</v>
      </c>
      <c r="B208" s="29" t="s">
        <v>640</v>
      </c>
      <c r="C208" s="10" t="s">
        <v>599</v>
      </c>
      <c r="D208" s="10" t="s">
        <v>870</v>
      </c>
      <c r="E208" s="40" t="s">
        <v>29</v>
      </c>
      <c r="F208" s="39"/>
      <c r="G208" s="40"/>
      <c r="H208" s="39"/>
      <c r="I208" s="45"/>
      <c r="J208" s="80">
        <v>207</v>
      </c>
    </row>
    <row r="209" spans="1:10" ht="45.75" thickBot="1" x14ac:dyDescent="0.25">
      <c r="A209" s="13" t="s">
        <v>578</v>
      </c>
      <c r="B209" s="29" t="s">
        <v>540</v>
      </c>
      <c r="C209" s="10" t="s">
        <v>601</v>
      </c>
      <c r="D209" s="10" t="s">
        <v>870</v>
      </c>
      <c r="E209" s="40" t="s">
        <v>29</v>
      </c>
      <c r="F209" s="39"/>
      <c r="G209" s="40"/>
      <c r="H209" s="39"/>
      <c r="I209" s="45"/>
      <c r="J209" s="80">
        <v>208</v>
      </c>
    </row>
    <row r="210" spans="1:10" x14ac:dyDescent="0.2">
      <c r="A210" s="23" t="s">
        <v>793</v>
      </c>
      <c r="B210" s="24" t="s">
        <v>123</v>
      </c>
      <c r="C210" s="37"/>
      <c r="D210" s="24"/>
      <c r="E210" s="41"/>
      <c r="F210" s="24"/>
      <c r="G210" s="24"/>
      <c r="H210" s="24"/>
      <c r="I210" s="48" t="str">
        <f>IF(OR(E210="NR",ISBLANK(E210)),"",IFERROR(VLOOKUP(E210,rating!$G$3:$H$8,2,FALSE),""))</f>
        <v/>
      </c>
      <c r="J210" s="80">
        <v>209</v>
      </c>
    </row>
    <row r="211" spans="1:10" x14ac:dyDescent="0.2">
      <c r="A211" s="21"/>
      <c r="B211" s="22"/>
      <c r="C211" s="36"/>
      <c r="D211" s="22"/>
      <c r="E211" s="22"/>
      <c r="F211" s="22"/>
      <c r="G211" s="22"/>
      <c r="H211" s="22"/>
      <c r="I211" s="47"/>
      <c r="J211" s="80">
        <v>210</v>
      </c>
    </row>
    <row r="212" spans="1:10" x14ac:dyDescent="0.2">
      <c r="A212" s="13" t="s">
        <v>341</v>
      </c>
      <c r="B212" s="29" t="s">
        <v>1084</v>
      </c>
      <c r="C212" s="10" t="s">
        <v>524</v>
      </c>
      <c r="D212" s="10" t="s">
        <v>870</v>
      </c>
      <c r="E212" s="40" t="s">
        <v>29</v>
      </c>
      <c r="F212" s="39"/>
      <c r="G212" s="40"/>
      <c r="H212" s="39"/>
      <c r="I212" s="45"/>
      <c r="J212" s="80">
        <v>211</v>
      </c>
    </row>
    <row r="213" spans="1:10" ht="30.75" thickBot="1" x14ac:dyDescent="0.25">
      <c r="A213" s="13" t="s">
        <v>579</v>
      </c>
      <c r="B213" s="29" t="s">
        <v>1093</v>
      </c>
      <c r="C213" s="10" t="s">
        <v>581</v>
      </c>
      <c r="D213" s="10" t="s">
        <v>870</v>
      </c>
      <c r="E213" s="40" t="s">
        <v>32</v>
      </c>
      <c r="F213" s="39"/>
      <c r="G213" s="40"/>
      <c r="H213" s="39"/>
      <c r="I213" s="45"/>
      <c r="J213" s="80">
        <v>212</v>
      </c>
    </row>
    <row r="214" spans="1:10" x14ac:dyDescent="0.2">
      <c r="A214" s="23" t="s">
        <v>794</v>
      </c>
      <c r="B214" s="24" t="s">
        <v>124</v>
      </c>
      <c r="C214" s="37"/>
      <c r="D214" s="24"/>
      <c r="E214" s="41"/>
      <c r="F214" s="24"/>
      <c r="G214" s="24"/>
      <c r="H214" s="24"/>
      <c r="I214" s="48" t="str">
        <f>IF(OR(E214="NR",ISBLANK(E214)),"",IFERROR(VLOOKUP(E214,rating!$G$3:$H$8,2,FALSE),""))</f>
        <v/>
      </c>
      <c r="J214" s="80">
        <v>213</v>
      </c>
    </row>
    <row r="215" spans="1:10" x14ac:dyDescent="0.2">
      <c r="A215" s="21"/>
      <c r="B215" s="22"/>
      <c r="C215" s="36"/>
      <c r="D215" s="22"/>
      <c r="E215" s="22"/>
      <c r="F215" s="22"/>
      <c r="G215" s="22"/>
      <c r="H215" s="22"/>
      <c r="I215" s="47"/>
      <c r="J215" s="80">
        <v>214</v>
      </c>
    </row>
    <row r="216" spans="1:10" ht="30" x14ac:dyDescent="0.2">
      <c r="A216" s="33" t="s">
        <v>345</v>
      </c>
      <c r="B216" s="29" t="s">
        <v>749</v>
      </c>
      <c r="C216" s="10" t="s">
        <v>592</v>
      </c>
      <c r="D216" s="10" t="s">
        <v>969</v>
      </c>
      <c r="E216" s="40" t="s">
        <v>29</v>
      </c>
      <c r="F216" s="39"/>
      <c r="G216" s="40"/>
      <c r="H216" s="39"/>
      <c r="I216" s="45"/>
      <c r="J216" s="80">
        <v>215</v>
      </c>
    </row>
    <row r="217" spans="1:10" ht="45" x14ac:dyDescent="0.2">
      <c r="A217" s="13" t="s">
        <v>347</v>
      </c>
      <c r="B217" s="29" t="s">
        <v>1157</v>
      </c>
      <c r="C217" s="10" t="s">
        <v>593</v>
      </c>
      <c r="D217" s="10" t="s">
        <v>870</v>
      </c>
      <c r="E217" s="40" t="s">
        <v>29</v>
      </c>
      <c r="F217" s="39"/>
      <c r="G217" s="40"/>
      <c r="H217" s="39"/>
      <c r="I217" s="45"/>
      <c r="J217" s="80">
        <v>216</v>
      </c>
    </row>
    <row r="218" spans="1:10" ht="30" x14ac:dyDescent="0.2">
      <c r="A218" s="13" t="s">
        <v>348</v>
      </c>
      <c r="B218" s="29" t="s">
        <v>192</v>
      </c>
      <c r="C218" s="10" t="s">
        <v>594</v>
      </c>
      <c r="D218" s="10" t="s">
        <v>970</v>
      </c>
      <c r="E218" s="40" t="s">
        <v>29</v>
      </c>
      <c r="F218" s="39"/>
      <c r="G218" s="40"/>
      <c r="H218" s="39"/>
      <c r="I218" s="45"/>
      <c r="J218" s="80">
        <v>217</v>
      </c>
    </row>
    <row r="219" spans="1:10" ht="30.75" thickBot="1" x14ac:dyDescent="0.25">
      <c r="A219" s="13" t="s">
        <v>349</v>
      </c>
      <c r="B219" s="29" t="s">
        <v>384</v>
      </c>
      <c r="C219" s="10" t="s">
        <v>703</v>
      </c>
      <c r="D219" s="10" t="s">
        <v>971</v>
      </c>
      <c r="E219" s="40" t="s">
        <v>32</v>
      </c>
      <c r="F219" s="39"/>
      <c r="G219" s="40"/>
      <c r="H219" s="39"/>
      <c r="I219" s="45"/>
      <c r="J219" s="80">
        <v>218</v>
      </c>
    </row>
    <row r="220" spans="1:10" x14ac:dyDescent="0.2">
      <c r="A220" s="23" t="s">
        <v>795</v>
      </c>
      <c r="B220" s="24" t="s">
        <v>125</v>
      </c>
      <c r="C220" s="37"/>
      <c r="D220" s="24"/>
      <c r="E220" s="41"/>
      <c r="F220" s="24"/>
      <c r="G220" s="24"/>
      <c r="H220" s="24"/>
      <c r="I220" s="48" t="str">
        <f>IF(OR(E220="NR",ISBLANK(E220)),"",IFERROR(VLOOKUP(E220,rating!$G$3:$H$8,2,FALSE),""))</f>
        <v/>
      </c>
      <c r="J220" s="80">
        <v>219</v>
      </c>
    </row>
    <row r="221" spans="1:10" x14ac:dyDescent="0.2">
      <c r="A221" s="21"/>
      <c r="B221" s="22"/>
      <c r="C221" s="36"/>
      <c r="D221" s="22"/>
      <c r="E221" s="22"/>
      <c r="F221" s="22"/>
      <c r="G221" s="22"/>
      <c r="H221" s="22"/>
      <c r="I221" s="47"/>
      <c r="J221" s="80">
        <v>220</v>
      </c>
    </row>
    <row r="222" spans="1:10" ht="30" x14ac:dyDescent="0.2">
      <c r="A222" s="13" t="s">
        <v>350</v>
      </c>
      <c r="B222" s="29" t="s">
        <v>725</v>
      </c>
      <c r="C222" s="10" t="s">
        <v>589</v>
      </c>
      <c r="D222" s="10" t="s">
        <v>870</v>
      </c>
      <c r="E222" s="40" t="s">
        <v>29</v>
      </c>
      <c r="F222" s="39"/>
      <c r="G222" s="40"/>
      <c r="H222" s="39"/>
      <c r="I222" s="45"/>
      <c r="J222" s="80">
        <v>221</v>
      </c>
    </row>
    <row r="223" spans="1:10" ht="30" x14ac:dyDescent="0.2">
      <c r="A223" s="13" t="s">
        <v>351</v>
      </c>
      <c r="B223" s="29" t="s">
        <v>547</v>
      </c>
      <c r="C223" s="10" t="s">
        <v>519</v>
      </c>
      <c r="D223" s="10" t="s">
        <v>870</v>
      </c>
      <c r="E223" s="40" t="s">
        <v>29</v>
      </c>
      <c r="F223" s="39"/>
      <c r="G223" s="40"/>
      <c r="H223" s="39"/>
      <c r="I223" s="45"/>
      <c r="J223" s="80">
        <v>222</v>
      </c>
    </row>
    <row r="224" spans="1:10" ht="30" x14ac:dyDescent="0.2">
      <c r="A224" s="13" t="s">
        <v>352</v>
      </c>
      <c r="B224" s="29" t="s">
        <v>688</v>
      </c>
      <c r="C224" s="10" t="s">
        <v>590</v>
      </c>
      <c r="D224" s="10" t="s">
        <v>870</v>
      </c>
      <c r="E224" s="40" t="s">
        <v>29</v>
      </c>
      <c r="F224" s="39"/>
      <c r="G224" s="40"/>
      <c r="H224" s="39"/>
      <c r="I224" s="45"/>
      <c r="J224" s="80">
        <v>223</v>
      </c>
    </row>
    <row r="225" spans="1:10" ht="45" x14ac:dyDescent="0.2">
      <c r="A225" s="13" t="s">
        <v>520</v>
      </c>
      <c r="B225" s="29" t="s">
        <v>541</v>
      </c>
      <c r="C225" s="10" t="s">
        <v>590</v>
      </c>
      <c r="D225" s="10" t="s">
        <v>870</v>
      </c>
      <c r="E225" s="40" t="s">
        <v>32</v>
      </c>
      <c r="F225" s="39"/>
      <c r="G225" s="40"/>
      <c r="H225" s="39"/>
      <c r="I225" s="45"/>
      <c r="J225" s="80">
        <v>224</v>
      </c>
    </row>
    <row r="226" spans="1:10" ht="30.75" thickBot="1" x14ac:dyDescent="0.25">
      <c r="A226" s="13" t="s">
        <v>528</v>
      </c>
      <c r="B226" s="29" t="s">
        <v>711</v>
      </c>
      <c r="C226" s="10" t="s">
        <v>671</v>
      </c>
      <c r="D226" s="10" t="s">
        <v>870</v>
      </c>
      <c r="E226" s="40" t="s">
        <v>29</v>
      </c>
      <c r="F226" s="39"/>
      <c r="G226" s="40"/>
      <c r="H226" s="39"/>
      <c r="I226" s="45"/>
      <c r="J226" s="80">
        <v>225</v>
      </c>
    </row>
    <row r="227" spans="1:10" x14ac:dyDescent="0.2">
      <c r="A227" s="23" t="s">
        <v>796</v>
      </c>
      <c r="B227" s="24" t="s">
        <v>126</v>
      </c>
      <c r="C227" s="37"/>
      <c r="D227" s="24"/>
      <c r="E227" s="41"/>
      <c r="F227" s="24"/>
      <c r="G227" s="24"/>
      <c r="H227" s="24"/>
      <c r="I227" s="48" t="str">
        <f>IF(OR(E227="NR",ISBLANK(E227)),"",IFERROR(VLOOKUP(E227,rating!$G$3:$H$8,2,FALSE),""))</f>
        <v/>
      </c>
      <c r="J227" s="80">
        <v>226</v>
      </c>
    </row>
    <row r="228" spans="1:10" x14ac:dyDescent="0.2">
      <c r="A228" s="21"/>
      <c r="B228" s="22"/>
      <c r="C228" s="36"/>
      <c r="D228" s="22"/>
      <c r="E228" s="22"/>
      <c r="F228" s="22"/>
      <c r="G228" s="22"/>
      <c r="H228" s="22"/>
      <c r="I228" s="47"/>
      <c r="J228" s="80">
        <v>227</v>
      </c>
    </row>
    <row r="229" spans="1:10" ht="60" x14ac:dyDescent="0.2">
      <c r="A229" s="13" t="s">
        <v>346</v>
      </c>
      <c r="B229" s="29" t="s">
        <v>1139</v>
      </c>
      <c r="C229" s="10" t="s">
        <v>660</v>
      </c>
      <c r="D229" s="10" t="s">
        <v>972</v>
      </c>
      <c r="E229" s="40" t="s">
        <v>29</v>
      </c>
      <c r="F229" s="39"/>
      <c r="G229" s="40"/>
      <c r="H229" s="39"/>
      <c r="I229" s="45"/>
      <c r="J229" s="80">
        <v>228</v>
      </c>
    </row>
    <row r="230" spans="1:10" ht="30" x14ac:dyDescent="0.2">
      <c r="A230" s="13" t="s">
        <v>353</v>
      </c>
      <c r="B230" s="29" t="s">
        <v>1158</v>
      </c>
      <c r="C230" s="10" t="s">
        <v>591</v>
      </c>
      <c r="D230" s="10" t="s">
        <v>870</v>
      </c>
      <c r="E230" s="40" t="s">
        <v>32</v>
      </c>
      <c r="F230" s="39"/>
      <c r="G230" s="40"/>
      <c r="H230" s="39"/>
      <c r="I230" s="45"/>
      <c r="J230" s="80">
        <v>229</v>
      </c>
    </row>
    <row r="231" spans="1:10" ht="30" x14ac:dyDescent="0.2">
      <c r="A231" s="13" t="s">
        <v>354</v>
      </c>
      <c r="B231" s="29" t="s">
        <v>218</v>
      </c>
      <c r="C231" s="10" t="s">
        <v>591</v>
      </c>
      <c r="D231" s="10" t="s">
        <v>870</v>
      </c>
      <c r="E231" s="40" t="s">
        <v>29</v>
      </c>
      <c r="F231" s="39"/>
      <c r="G231" s="40"/>
      <c r="H231" s="39"/>
      <c r="I231" s="45"/>
      <c r="J231" s="80">
        <v>230</v>
      </c>
    </row>
    <row r="232" spans="1:10" ht="30" x14ac:dyDescent="0.2">
      <c r="A232" s="13" t="s">
        <v>355</v>
      </c>
      <c r="B232" s="29" t="s">
        <v>726</v>
      </c>
      <c r="C232" s="10" t="s">
        <v>591</v>
      </c>
      <c r="D232" s="10" t="s">
        <v>870</v>
      </c>
      <c r="E232" s="40" t="s">
        <v>32</v>
      </c>
      <c r="F232" s="39"/>
      <c r="G232" s="40"/>
      <c r="H232" s="39"/>
      <c r="I232" s="45"/>
      <c r="J232" s="80">
        <v>231</v>
      </c>
    </row>
    <row r="233" spans="1:10" ht="47.45" customHeight="1" x14ac:dyDescent="0.2">
      <c r="A233" s="13" t="s">
        <v>356</v>
      </c>
      <c r="B233" s="29" t="s">
        <v>1204</v>
      </c>
      <c r="C233" s="10" t="s">
        <v>591</v>
      </c>
      <c r="D233" s="10" t="s">
        <v>870</v>
      </c>
      <c r="E233" s="40" t="s">
        <v>32</v>
      </c>
      <c r="F233" s="39"/>
      <c r="G233" s="40"/>
      <c r="H233" s="39"/>
      <c r="I233" s="45"/>
      <c r="J233" s="80">
        <v>232</v>
      </c>
    </row>
    <row r="234" spans="1:10" ht="30" x14ac:dyDescent="0.2">
      <c r="A234" s="13" t="s">
        <v>357</v>
      </c>
      <c r="B234" s="29" t="s">
        <v>1159</v>
      </c>
      <c r="C234" s="10" t="s">
        <v>591</v>
      </c>
      <c r="D234" s="10" t="s">
        <v>870</v>
      </c>
      <c r="E234" s="40" t="s">
        <v>29</v>
      </c>
      <c r="F234" s="39"/>
      <c r="G234" s="40"/>
      <c r="H234" s="39"/>
      <c r="I234" s="45"/>
      <c r="J234" s="80">
        <v>233</v>
      </c>
    </row>
    <row r="235" spans="1:10" ht="30.75" thickBot="1" x14ac:dyDescent="0.25">
      <c r="A235" s="13" t="s">
        <v>521</v>
      </c>
      <c r="B235" s="29" t="s">
        <v>542</v>
      </c>
      <c r="C235" s="10" t="s">
        <v>591</v>
      </c>
      <c r="D235" s="10" t="s">
        <v>870</v>
      </c>
      <c r="E235" s="40" t="s">
        <v>29</v>
      </c>
      <c r="F235" s="39"/>
      <c r="G235" s="40"/>
      <c r="H235" s="39"/>
      <c r="I235" s="45"/>
      <c r="J235" s="80">
        <v>234</v>
      </c>
    </row>
    <row r="236" spans="1:10" x14ac:dyDescent="0.2">
      <c r="A236" s="23" t="s">
        <v>797</v>
      </c>
      <c r="B236" s="24" t="s">
        <v>50</v>
      </c>
      <c r="C236" s="37"/>
      <c r="D236" s="24"/>
      <c r="E236" s="41"/>
      <c r="F236" s="24"/>
      <c r="G236" s="24"/>
      <c r="H236" s="24"/>
      <c r="I236" s="48" t="str">
        <f>IF(OR(E236="NR",ISBLANK(E236)),"",IFERROR(VLOOKUP(E236,rating!$G$3:$H$8,2,FALSE),""))</f>
        <v/>
      </c>
      <c r="J236" s="80">
        <v>235</v>
      </c>
    </row>
    <row r="237" spans="1:10" x14ac:dyDescent="0.2">
      <c r="A237" s="21"/>
      <c r="B237" s="22"/>
      <c r="C237" s="36"/>
      <c r="D237" s="22"/>
      <c r="E237" s="22"/>
      <c r="F237" s="22"/>
      <c r="G237" s="22"/>
      <c r="H237" s="22"/>
      <c r="I237" s="47"/>
      <c r="J237" s="80">
        <v>236</v>
      </c>
    </row>
    <row r="238" spans="1:10" ht="60" x14ac:dyDescent="0.2">
      <c r="A238" s="13" t="s">
        <v>358</v>
      </c>
      <c r="B238" s="29" t="s">
        <v>1160</v>
      </c>
      <c r="C238" s="10" t="s">
        <v>598</v>
      </c>
      <c r="D238" s="10" t="s">
        <v>973</v>
      </c>
      <c r="E238" s="40" t="s">
        <v>29</v>
      </c>
      <c r="F238" s="39"/>
      <c r="G238" s="40"/>
      <c r="H238" s="39"/>
      <c r="I238" s="45"/>
      <c r="J238" s="80">
        <v>237</v>
      </c>
    </row>
    <row r="239" spans="1:10" ht="30" x14ac:dyDescent="0.2">
      <c r="A239" s="13" t="s">
        <v>359</v>
      </c>
      <c r="B239" s="29" t="s">
        <v>1161</v>
      </c>
      <c r="C239" s="10" t="s">
        <v>596</v>
      </c>
      <c r="D239" s="10" t="s">
        <v>974</v>
      </c>
      <c r="E239" s="40" t="s">
        <v>29</v>
      </c>
      <c r="F239" s="39"/>
      <c r="G239" s="40"/>
      <c r="H239" s="39"/>
      <c r="I239" s="45"/>
      <c r="J239" s="80">
        <v>238</v>
      </c>
    </row>
    <row r="240" spans="1:10" ht="60" x14ac:dyDescent="0.2">
      <c r="A240" s="13" t="s">
        <v>360</v>
      </c>
      <c r="B240" s="29" t="s">
        <v>1162</v>
      </c>
      <c r="C240" s="10" t="s">
        <v>596</v>
      </c>
      <c r="D240" s="10" t="s">
        <v>975</v>
      </c>
      <c r="E240" s="40" t="s">
        <v>29</v>
      </c>
      <c r="F240" s="39"/>
      <c r="G240" s="40"/>
      <c r="H240" s="39"/>
      <c r="I240" s="45"/>
      <c r="J240" s="80">
        <v>239</v>
      </c>
    </row>
    <row r="241" spans="1:10" ht="30" x14ac:dyDescent="0.2">
      <c r="A241" s="13" t="s">
        <v>361</v>
      </c>
      <c r="B241" s="29" t="s">
        <v>180</v>
      </c>
      <c r="C241" s="10" t="s">
        <v>596</v>
      </c>
      <c r="D241" s="10" t="s">
        <v>976</v>
      </c>
      <c r="E241" s="40" t="s">
        <v>29</v>
      </c>
      <c r="F241" s="39"/>
      <c r="G241" s="40"/>
      <c r="H241" s="39"/>
      <c r="I241" s="45"/>
      <c r="J241" s="80">
        <v>240</v>
      </c>
    </row>
    <row r="242" spans="1:10" ht="30" x14ac:dyDescent="0.2">
      <c r="A242" s="13" t="s">
        <v>362</v>
      </c>
      <c r="B242" s="29" t="s">
        <v>181</v>
      </c>
      <c r="C242" s="10" t="s">
        <v>596</v>
      </c>
      <c r="D242" s="10" t="s">
        <v>977</v>
      </c>
      <c r="E242" s="40" t="s">
        <v>29</v>
      </c>
      <c r="F242" s="39"/>
      <c r="G242" s="40"/>
      <c r="H242" s="39"/>
      <c r="I242" s="45"/>
      <c r="J242" s="80">
        <v>241</v>
      </c>
    </row>
    <row r="243" spans="1:10" x14ac:dyDescent="0.2">
      <c r="A243" s="13" t="s">
        <v>363</v>
      </c>
      <c r="B243" s="29" t="s">
        <v>179</v>
      </c>
      <c r="C243" s="10" t="s">
        <v>596</v>
      </c>
      <c r="D243" s="10" t="s">
        <v>978</v>
      </c>
      <c r="E243" s="40" t="s">
        <v>29</v>
      </c>
      <c r="F243" s="39"/>
      <c r="G243" s="40"/>
      <c r="H243" s="39"/>
      <c r="I243" s="45"/>
      <c r="J243" s="80">
        <v>242</v>
      </c>
    </row>
    <row r="244" spans="1:10" ht="30" x14ac:dyDescent="0.2">
      <c r="A244" s="13" t="s">
        <v>364</v>
      </c>
      <c r="B244" s="29" t="s">
        <v>741</v>
      </c>
      <c r="C244" s="10" t="s">
        <v>596</v>
      </c>
      <c r="D244" s="10" t="s">
        <v>979</v>
      </c>
      <c r="E244" s="40" t="s">
        <v>29</v>
      </c>
      <c r="F244" s="39"/>
      <c r="G244" s="40"/>
      <c r="H244" s="39"/>
      <c r="I244" s="45"/>
      <c r="J244" s="80">
        <v>243</v>
      </c>
    </row>
    <row r="245" spans="1:10" ht="45" x14ac:dyDescent="0.2">
      <c r="A245" s="13" t="s">
        <v>365</v>
      </c>
      <c r="B245" s="29" t="s">
        <v>1205</v>
      </c>
      <c r="C245" s="10" t="s">
        <v>597</v>
      </c>
      <c r="D245" s="10" t="s">
        <v>870</v>
      </c>
      <c r="E245" s="40" t="s">
        <v>29</v>
      </c>
      <c r="F245" s="39"/>
      <c r="G245" s="40"/>
      <c r="H245" s="39"/>
      <c r="I245" s="45"/>
      <c r="J245" s="80">
        <v>244</v>
      </c>
    </row>
    <row r="246" spans="1:10" ht="30.75" thickBot="1" x14ac:dyDescent="0.25">
      <c r="A246" s="13" t="s">
        <v>366</v>
      </c>
      <c r="B246" s="29" t="s">
        <v>178</v>
      </c>
      <c r="C246" s="10" t="s">
        <v>597</v>
      </c>
      <c r="D246" s="10" t="s">
        <v>980</v>
      </c>
      <c r="E246" s="40" t="s">
        <v>29</v>
      </c>
      <c r="F246" s="39"/>
      <c r="G246" s="40"/>
      <c r="H246" s="39"/>
      <c r="I246" s="45"/>
      <c r="J246" s="80">
        <v>245</v>
      </c>
    </row>
    <row r="247" spans="1:10" x14ac:dyDescent="0.2">
      <c r="A247" s="23" t="s">
        <v>798</v>
      </c>
      <c r="B247" s="24" t="s">
        <v>51</v>
      </c>
      <c r="C247" s="37"/>
      <c r="D247" s="24"/>
      <c r="E247" s="41"/>
      <c r="F247" s="24"/>
      <c r="G247" s="24"/>
      <c r="H247" s="24"/>
      <c r="I247" s="48" t="str">
        <f>IF(OR(E247="NR",ISBLANK(E247)),"",IFERROR(VLOOKUP(E247,rating!$G$3:$H$8,2,FALSE),""))</f>
        <v/>
      </c>
      <c r="J247" s="80">
        <v>246</v>
      </c>
    </row>
    <row r="248" spans="1:10" x14ac:dyDescent="0.2">
      <c r="A248" s="21"/>
      <c r="B248" s="22"/>
      <c r="C248" s="36"/>
      <c r="D248" s="22"/>
      <c r="E248" s="22"/>
      <c r="F248" s="22"/>
      <c r="G248" s="22"/>
      <c r="H248" s="22"/>
      <c r="I248" s="47"/>
      <c r="J248" s="80">
        <v>247</v>
      </c>
    </row>
    <row r="249" spans="1:10" ht="30" x14ac:dyDescent="0.2">
      <c r="A249" s="13" t="s">
        <v>580</v>
      </c>
      <c r="B249" s="29" t="s">
        <v>1206</v>
      </c>
      <c r="C249" s="10" t="s">
        <v>595</v>
      </c>
      <c r="D249" s="10" t="s">
        <v>981</v>
      </c>
      <c r="E249" s="40" t="s">
        <v>29</v>
      </c>
      <c r="F249" s="39"/>
      <c r="G249" s="40"/>
      <c r="H249" s="39"/>
      <c r="I249" s="45"/>
      <c r="J249" s="80">
        <v>248</v>
      </c>
    </row>
    <row r="250" spans="1:10" ht="30" x14ac:dyDescent="0.2">
      <c r="A250" s="13" t="s">
        <v>367</v>
      </c>
      <c r="B250" s="29" t="s">
        <v>1163</v>
      </c>
      <c r="C250" s="10" t="s">
        <v>595</v>
      </c>
      <c r="D250" s="10" t="s">
        <v>870</v>
      </c>
      <c r="E250" s="40" t="s">
        <v>32</v>
      </c>
      <c r="F250" s="39"/>
      <c r="G250" s="40"/>
      <c r="H250" s="39"/>
      <c r="I250" s="45"/>
      <c r="J250" s="80">
        <v>249</v>
      </c>
    </row>
    <row r="251" spans="1:10" ht="45" x14ac:dyDescent="0.2">
      <c r="A251" s="13" t="s">
        <v>368</v>
      </c>
      <c r="B251" s="29" t="s">
        <v>1164</v>
      </c>
      <c r="C251" s="10" t="s">
        <v>595</v>
      </c>
      <c r="D251" s="10" t="s">
        <v>982</v>
      </c>
      <c r="E251" s="40" t="s">
        <v>29</v>
      </c>
      <c r="F251" s="39"/>
      <c r="G251" s="40"/>
      <c r="H251" s="39"/>
      <c r="I251" s="45"/>
      <c r="J251" s="80">
        <v>250</v>
      </c>
    </row>
    <row r="252" spans="1:10" ht="45" x14ac:dyDescent="0.2">
      <c r="A252" s="13" t="s">
        <v>369</v>
      </c>
      <c r="B252" s="29" t="s">
        <v>1140</v>
      </c>
      <c r="C252" s="10" t="s">
        <v>595</v>
      </c>
      <c r="D252" s="10" t="s">
        <v>983</v>
      </c>
      <c r="E252" s="40" t="s">
        <v>29</v>
      </c>
      <c r="F252" s="39"/>
      <c r="G252" s="40"/>
      <c r="H252" s="39"/>
      <c r="I252" s="45"/>
      <c r="J252" s="80">
        <v>251</v>
      </c>
    </row>
    <row r="253" spans="1:10" ht="60" x14ac:dyDescent="0.2">
      <c r="A253" s="13" t="s">
        <v>370</v>
      </c>
      <c r="B253" s="29" t="s">
        <v>1207</v>
      </c>
      <c r="C253" s="10" t="s">
        <v>595</v>
      </c>
      <c r="D253" s="10" t="s">
        <v>984</v>
      </c>
      <c r="E253" s="40" t="s">
        <v>29</v>
      </c>
      <c r="F253" s="39"/>
      <c r="G253" s="40"/>
      <c r="H253" s="39"/>
      <c r="I253" s="45"/>
      <c r="J253" s="80">
        <v>252</v>
      </c>
    </row>
    <row r="254" spans="1:10" x14ac:dyDescent="0.2">
      <c r="A254" s="13" t="s">
        <v>371</v>
      </c>
      <c r="B254" s="29" t="s">
        <v>543</v>
      </c>
      <c r="C254" s="10" t="s">
        <v>595</v>
      </c>
      <c r="D254" s="10" t="s">
        <v>985</v>
      </c>
      <c r="E254" s="40" t="s">
        <v>29</v>
      </c>
      <c r="F254" s="39"/>
      <c r="G254" s="40"/>
      <c r="H254" s="39"/>
      <c r="I254" s="45"/>
      <c r="J254" s="80">
        <v>253</v>
      </c>
    </row>
    <row r="255" spans="1:10" x14ac:dyDescent="0.2">
      <c r="A255" s="13" t="s">
        <v>372</v>
      </c>
      <c r="B255" s="29" t="s">
        <v>195</v>
      </c>
      <c r="C255" s="10" t="s">
        <v>595</v>
      </c>
      <c r="D255" s="10" t="s">
        <v>986</v>
      </c>
      <c r="E255" s="40" t="s">
        <v>29</v>
      </c>
      <c r="F255" s="39"/>
      <c r="G255" s="40"/>
      <c r="H255" s="39"/>
      <c r="I255" s="45"/>
      <c r="J255" s="80">
        <v>254</v>
      </c>
    </row>
    <row r="256" spans="1:10" x14ac:dyDescent="0.2">
      <c r="A256" s="13" t="s">
        <v>373</v>
      </c>
      <c r="B256" s="29" t="s">
        <v>872</v>
      </c>
      <c r="C256" s="10" t="s">
        <v>595</v>
      </c>
      <c r="D256" s="10" t="s">
        <v>870</v>
      </c>
      <c r="E256" s="40" t="s">
        <v>32</v>
      </c>
      <c r="F256" s="39"/>
      <c r="G256" s="40"/>
      <c r="H256" s="39"/>
      <c r="I256" s="45"/>
      <c r="J256" s="80">
        <v>255</v>
      </c>
    </row>
    <row r="257" spans="1:10" ht="45" x14ac:dyDescent="0.2">
      <c r="A257" s="13" t="s">
        <v>374</v>
      </c>
      <c r="B257" s="29" t="s">
        <v>385</v>
      </c>
      <c r="C257" s="10" t="s">
        <v>595</v>
      </c>
      <c r="D257" s="10" t="s">
        <v>987</v>
      </c>
      <c r="E257" s="40" t="s">
        <v>29</v>
      </c>
      <c r="F257" s="39"/>
      <c r="G257" s="40"/>
      <c r="H257" s="39"/>
      <c r="I257" s="45"/>
      <c r="J257" s="80">
        <v>256</v>
      </c>
    </row>
    <row r="258" spans="1:10" ht="16.149999999999999" customHeight="1" x14ac:dyDescent="0.2">
      <c r="A258" s="13" t="s">
        <v>375</v>
      </c>
      <c r="B258" s="29" t="s">
        <v>742</v>
      </c>
      <c r="C258" s="10" t="s">
        <v>595</v>
      </c>
      <c r="D258" s="10" t="s">
        <v>988</v>
      </c>
      <c r="E258" s="40" t="s">
        <v>29</v>
      </c>
      <c r="F258" s="39"/>
      <c r="G258" s="40"/>
      <c r="H258" s="39"/>
      <c r="I258" s="45"/>
      <c r="J258" s="80">
        <v>257</v>
      </c>
    </row>
    <row r="259" spans="1:10" x14ac:dyDescent="0.2">
      <c r="A259" s="13" t="s">
        <v>376</v>
      </c>
      <c r="B259" s="29" t="s">
        <v>196</v>
      </c>
      <c r="C259" s="10" t="s">
        <v>595</v>
      </c>
      <c r="D259" s="10" t="s">
        <v>989</v>
      </c>
      <c r="E259" s="40" t="s">
        <v>32</v>
      </c>
      <c r="F259" s="39"/>
      <c r="G259" s="40"/>
      <c r="H259" s="39"/>
      <c r="I259" s="45"/>
      <c r="J259" s="80">
        <v>258</v>
      </c>
    </row>
    <row r="260" spans="1:10" ht="30.75" thickBot="1" x14ac:dyDescent="0.25">
      <c r="A260" s="13" t="s">
        <v>702</v>
      </c>
      <c r="B260" s="29" t="s">
        <v>743</v>
      </c>
      <c r="C260" s="10" t="s">
        <v>704</v>
      </c>
      <c r="D260" s="10" t="s">
        <v>870</v>
      </c>
      <c r="E260" s="40" t="s">
        <v>29</v>
      </c>
      <c r="F260" s="39"/>
      <c r="G260" s="40"/>
      <c r="H260" s="39"/>
      <c r="I260" s="45"/>
      <c r="J260" s="80">
        <v>259</v>
      </c>
    </row>
    <row r="261" spans="1:10" x14ac:dyDescent="0.2">
      <c r="A261" s="23" t="s">
        <v>799</v>
      </c>
      <c r="B261" s="24" t="s">
        <v>127</v>
      </c>
      <c r="C261" s="37"/>
      <c r="D261" s="24"/>
      <c r="E261" s="41"/>
      <c r="F261" s="24"/>
      <c r="G261" s="24"/>
      <c r="H261" s="24"/>
      <c r="I261" s="48" t="str">
        <f>IF(OR(E261="NR",ISBLANK(E261)),"",IFERROR(VLOOKUP(E261,rating!$G$3:$H$8,2,FALSE),""))</f>
        <v/>
      </c>
      <c r="J261" s="80">
        <v>260</v>
      </c>
    </row>
    <row r="262" spans="1:10" x14ac:dyDescent="0.2">
      <c r="A262" s="21"/>
      <c r="B262" s="22"/>
      <c r="C262" s="36"/>
      <c r="D262" s="22"/>
      <c r="E262" s="22"/>
      <c r="F262" s="22"/>
      <c r="G262" s="22"/>
      <c r="H262" s="22"/>
      <c r="I262" s="47"/>
      <c r="J262" s="80">
        <v>261</v>
      </c>
    </row>
    <row r="263" spans="1:10" ht="30" x14ac:dyDescent="0.2">
      <c r="A263" s="13" t="s">
        <v>377</v>
      </c>
      <c r="B263" s="29" t="s">
        <v>1081</v>
      </c>
      <c r="C263" s="10" t="s">
        <v>600</v>
      </c>
      <c r="D263" s="10" t="s">
        <v>870</v>
      </c>
      <c r="E263" s="40" t="s">
        <v>29</v>
      </c>
      <c r="F263" s="39"/>
      <c r="G263" s="40"/>
      <c r="H263" s="39"/>
      <c r="I263" s="45"/>
      <c r="J263" s="80">
        <v>262</v>
      </c>
    </row>
    <row r="264" spans="1:10" ht="30" x14ac:dyDescent="0.2">
      <c r="A264" s="32" t="s">
        <v>378</v>
      </c>
      <c r="B264" s="29" t="s">
        <v>219</v>
      </c>
      <c r="C264" s="10" t="s">
        <v>525</v>
      </c>
      <c r="D264" s="10" t="s">
        <v>870</v>
      </c>
      <c r="E264" s="40" t="s">
        <v>32</v>
      </c>
      <c r="F264" s="39"/>
      <c r="G264" s="40"/>
      <c r="H264" s="39"/>
      <c r="I264" s="45"/>
      <c r="J264" s="80">
        <v>263</v>
      </c>
    </row>
    <row r="265" spans="1:10" ht="30" x14ac:dyDescent="0.2">
      <c r="A265" s="32" t="s">
        <v>379</v>
      </c>
      <c r="B265" s="29" t="s">
        <v>641</v>
      </c>
      <c r="C265" s="10" t="s">
        <v>661</v>
      </c>
      <c r="D265" s="10" t="s">
        <v>990</v>
      </c>
      <c r="E265" s="40" t="s">
        <v>29</v>
      </c>
      <c r="F265" s="39"/>
      <c r="G265" s="40"/>
      <c r="H265" s="39"/>
      <c r="I265" s="45"/>
      <c r="J265" s="80">
        <v>264</v>
      </c>
    </row>
    <row r="266" spans="1:10" x14ac:dyDescent="0.2">
      <c r="A266" s="32" t="s">
        <v>380</v>
      </c>
      <c r="B266" s="29" t="s">
        <v>182</v>
      </c>
      <c r="C266" s="10" t="s">
        <v>661</v>
      </c>
      <c r="D266" s="10" t="s">
        <v>991</v>
      </c>
      <c r="E266" s="40" t="s">
        <v>29</v>
      </c>
      <c r="F266" s="39"/>
      <c r="G266" s="40"/>
      <c r="H266" s="39"/>
      <c r="I266" s="45"/>
      <c r="J266" s="80">
        <v>265</v>
      </c>
    </row>
    <row r="267" spans="1:10" ht="30" x14ac:dyDescent="0.2">
      <c r="A267" s="32" t="s">
        <v>381</v>
      </c>
      <c r="B267" s="29" t="s">
        <v>183</v>
      </c>
      <c r="C267" s="10" t="s">
        <v>595</v>
      </c>
      <c r="D267" s="10" t="s">
        <v>992</v>
      </c>
      <c r="E267" s="40" t="s">
        <v>32</v>
      </c>
      <c r="F267" s="39"/>
      <c r="G267" s="40"/>
      <c r="H267" s="39"/>
      <c r="I267" s="45"/>
      <c r="J267" s="80">
        <v>266</v>
      </c>
    </row>
    <row r="268" spans="1:10" ht="45" x14ac:dyDescent="0.2">
      <c r="A268" s="32" t="s">
        <v>382</v>
      </c>
      <c r="B268" s="29" t="s">
        <v>1165</v>
      </c>
      <c r="C268" s="10" t="s">
        <v>661</v>
      </c>
      <c r="D268" s="10" t="s">
        <v>993</v>
      </c>
      <c r="E268" s="40" t="s">
        <v>29</v>
      </c>
      <c r="F268" s="39"/>
      <c r="G268" s="40"/>
      <c r="H268" s="39"/>
      <c r="I268" s="45"/>
      <c r="J268" s="80">
        <v>267</v>
      </c>
    </row>
    <row r="269" spans="1:10" ht="30" x14ac:dyDescent="0.2">
      <c r="A269" s="32" t="s">
        <v>383</v>
      </c>
      <c r="B269" s="29" t="s">
        <v>1208</v>
      </c>
      <c r="C269" s="10" t="s">
        <v>595</v>
      </c>
      <c r="D269" s="10" t="s">
        <v>994</v>
      </c>
      <c r="E269" s="40" t="s">
        <v>29</v>
      </c>
      <c r="F269" s="39"/>
      <c r="G269" s="40"/>
      <c r="H269" s="39"/>
      <c r="I269" s="45"/>
      <c r="J269" s="80">
        <v>268</v>
      </c>
    </row>
    <row r="270" spans="1:10" ht="45" x14ac:dyDescent="0.2">
      <c r="A270" s="32" t="s">
        <v>526</v>
      </c>
      <c r="B270" s="29" t="s">
        <v>1166</v>
      </c>
      <c r="C270" s="10" t="s">
        <v>661</v>
      </c>
      <c r="D270" s="10" t="s">
        <v>995</v>
      </c>
      <c r="E270" s="40" t="s">
        <v>29</v>
      </c>
      <c r="F270" s="39"/>
      <c r="G270" s="40"/>
      <c r="H270" s="39"/>
      <c r="I270" s="45"/>
      <c r="J270" s="80">
        <v>269</v>
      </c>
    </row>
    <row r="271" spans="1:10" ht="30.75" thickBot="1" x14ac:dyDescent="0.25">
      <c r="A271" s="32" t="s">
        <v>635</v>
      </c>
      <c r="B271" s="29" t="s">
        <v>1209</v>
      </c>
      <c r="C271" s="10" t="s">
        <v>672</v>
      </c>
      <c r="D271" s="10" t="s">
        <v>996</v>
      </c>
      <c r="E271" s="40" t="s">
        <v>29</v>
      </c>
      <c r="F271" s="39"/>
      <c r="G271" s="40"/>
      <c r="H271" s="39"/>
      <c r="I271" s="45"/>
      <c r="J271" s="80">
        <v>270</v>
      </c>
    </row>
    <row r="272" spans="1:10" ht="16.5" thickTop="1" thickBot="1" x14ac:dyDescent="0.25">
      <c r="A272" s="25" t="s">
        <v>60</v>
      </c>
      <c r="B272" s="26" t="s">
        <v>52</v>
      </c>
      <c r="C272" s="26"/>
      <c r="D272" s="26"/>
      <c r="E272" s="26"/>
      <c r="F272" s="26"/>
      <c r="G272" s="26"/>
      <c r="H272" s="26"/>
      <c r="I272" s="46"/>
      <c r="J272" s="80">
        <v>271</v>
      </c>
    </row>
    <row r="273" spans="1:10" x14ac:dyDescent="0.2">
      <c r="A273" s="21" t="s">
        <v>800</v>
      </c>
      <c r="B273" s="22" t="s">
        <v>138</v>
      </c>
      <c r="C273" s="22"/>
      <c r="D273" s="22"/>
      <c r="E273" s="41"/>
      <c r="F273" s="22"/>
      <c r="G273" s="22"/>
      <c r="H273" s="22"/>
      <c r="I273" s="48" t="str">
        <f>IF(OR(E273="NR",ISBLANK(E273)),"",IFERROR(VLOOKUP(E273,rating!$G$3:$H$8,2,FALSE),""))</f>
        <v/>
      </c>
      <c r="J273" s="80">
        <v>272</v>
      </c>
    </row>
    <row r="274" spans="1:10" x14ac:dyDescent="0.2">
      <c r="A274" s="21"/>
      <c r="B274" s="22"/>
      <c r="C274" s="36"/>
      <c r="D274" s="22"/>
      <c r="E274" s="22"/>
      <c r="F274" s="22"/>
      <c r="G274" s="22"/>
      <c r="H274" s="22"/>
      <c r="I274" s="47"/>
      <c r="J274" s="80">
        <v>273</v>
      </c>
    </row>
    <row r="275" spans="1:10" ht="30" x14ac:dyDescent="0.2">
      <c r="A275" s="13" t="s">
        <v>386</v>
      </c>
      <c r="B275" s="29" t="s">
        <v>184</v>
      </c>
      <c r="C275" s="10" t="s">
        <v>511</v>
      </c>
      <c r="D275" s="10" t="s">
        <v>997</v>
      </c>
      <c r="E275" s="40" t="s">
        <v>29</v>
      </c>
      <c r="F275" s="39"/>
      <c r="G275" s="40"/>
      <c r="H275" s="39"/>
      <c r="I275" s="45"/>
      <c r="J275" s="80">
        <v>274</v>
      </c>
    </row>
    <row r="276" spans="1:10" ht="30" x14ac:dyDescent="0.2">
      <c r="A276" s="13" t="s">
        <v>387</v>
      </c>
      <c r="B276" s="29" t="s">
        <v>1167</v>
      </c>
      <c r="C276" s="10" t="s">
        <v>608</v>
      </c>
      <c r="D276" s="10" t="s">
        <v>998</v>
      </c>
      <c r="E276" s="40" t="s">
        <v>29</v>
      </c>
      <c r="F276" s="39"/>
      <c r="G276" s="40"/>
      <c r="H276" s="39"/>
      <c r="I276" s="45"/>
      <c r="J276" s="80">
        <v>275</v>
      </c>
    </row>
    <row r="277" spans="1:10" ht="30" x14ac:dyDescent="0.2">
      <c r="A277" s="13" t="s">
        <v>388</v>
      </c>
      <c r="B277" s="29" t="s">
        <v>1087</v>
      </c>
      <c r="C277" s="10" t="s">
        <v>608</v>
      </c>
      <c r="D277" s="10" t="s">
        <v>999</v>
      </c>
      <c r="E277" s="40" t="s">
        <v>29</v>
      </c>
      <c r="F277" s="39"/>
      <c r="G277" s="40"/>
      <c r="H277" s="39"/>
      <c r="I277" s="45"/>
      <c r="J277" s="80">
        <v>276</v>
      </c>
    </row>
    <row r="278" spans="1:10" ht="60" x14ac:dyDescent="0.2">
      <c r="A278" s="13" t="s">
        <v>389</v>
      </c>
      <c r="B278" s="29" t="s">
        <v>1088</v>
      </c>
      <c r="C278" s="10" t="s">
        <v>608</v>
      </c>
      <c r="D278" s="10" t="s">
        <v>1000</v>
      </c>
      <c r="E278" s="40" t="s">
        <v>29</v>
      </c>
      <c r="F278" s="39"/>
      <c r="G278" s="40"/>
      <c r="H278" s="39"/>
      <c r="I278" s="45"/>
      <c r="J278" s="80">
        <v>277</v>
      </c>
    </row>
    <row r="279" spans="1:10" ht="43.15" customHeight="1" x14ac:dyDescent="0.2">
      <c r="A279" s="13" t="s">
        <v>390</v>
      </c>
      <c r="B279" s="29" t="s">
        <v>1101</v>
      </c>
      <c r="C279" s="10" t="s">
        <v>608</v>
      </c>
      <c r="D279" s="10" t="s">
        <v>1001</v>
      </c>
      <c r="E279" s="40" t="s">
        <v>32</v>
      </c>
      <c r="F279" s="39"/>
      <c r="G279" s="40"/>
      <c r="H279" s="39"/>
      <c r="I279" s="45"/>
      <c r="J279" s="80">
        <v>278</v>
      </c>
    </row>
    <row r="280" spans="1:10" ht="30" x14ac:dyDescent="0.2">
      <c r="A280" s="13" t="s">
        <v>391</v>
      </c>
      <c r="B280" s="29" t="s">
        <v>744</v>
      </c>
      <c r="C280" s="10" t="s">
        <v>608</v>
      </c>
      <c r="D280" s="10" t="s">
        <v>1002</v>
      </c>
      <c r="E280" s="40" t="s">
        <v>29</v>
      </c>
      <c r="F280" s="39"/>
      <c r="G280" s="40"/>
      <c r="H280" s="39"/>
      <c r="I280" s="45"/>
      <c r="J280" s="80">
        <v>279</v>
      </c>
    </row>
    <row r="281" spans="1:10" ht="30" x14ac:dyDescent="0.2">
      <c r="A281" s="13" t="s">
        <v>392</v>
      </c>
      <c r="B281" s="29" t="s">
        <v>185</v>
      </c>
      <c r="C281" s="10" t="s">
        <v>608</v>
      </c>
      <c r="D281" s="10" t="s">
        <v>1003</v>
      </c>
      <c r="E281" s="40" t="s">
        <v>29</v>
      </c>
      <c r="F281" s="39"/>
      <c r="G281" s="40"/>
      <c r="H281" s="39"/>
      <c r="I281" s="45"/>
      <c r="J281" s="80">
        <v>280</v>
      </c>
    </row>
    <row r="282" spans="1:10" ht="30" x14ac:dyDescent="0.2">
      <c r="A282" s="13" t="s">
        <v>393</v>
      </c>
      <c r="B282" s="29" t="s">
        <v>1089</v>
      </c>
      <c r="C282" s="10" t="s">
        <v>662</v>
      </c>
      <c r="D282" s="10" t="s">
        <v>1004</v>
      </c>
      <c r="E282" s="40" t="s">
        <v>29</v>
      </c>
      <c r="F282" s="39"/>
      <c r="G282" s="40"/>
      <c r="H282" s="39"/>
      <c r="I282" s="45"/>
      <c r="J282" s="80">
        <v>281</v>
      </c>
    </row>
    <row r="283" spans="1:10" ht="30.75" thickBot="1" x14ac:dyDescent="0.25">
      <c r="A283" s="13" t="s">
        <v>394</v>
      </c>
      <c r="B283" s="29" t="s">
        <v>727</v>
      </c>
      <c r="C283" s="10" t="s">
        <v>608</v>
      </c>
      <c r="D283" s="10" t="s">
        <v>1005</v>
      </c>
      <c r="E283" s="40" t="s">
        <v>29</v>
      </c>
      <c r="F283" s="39"/>
      <c r="G283" s="40"/>
      <c r="H283" s="39"/>
      <c r="I283" s="45"/>
      <c r="J283" s="80">
        <v>282</v>
      </c>
    </row>
    <row r="284" spans="1:10" ht="16.5" thickTop="1" thickBot="1" x14ac:dyDescent="0.25">
      <c r="A284" s="25" t="s">
        <v>61</v>
      </c>
      <c r="B284" s="26" t="s">
        <v>139</v>
      </c>
      <c r="C284" s="26"/>
      <c r="D284" s="26"/>
      <c r="E284" s="26"/>
      <c r="F284" s="26"/>
      <c r="G284" s="26"/>
      <c r="H284" s="26"/>
      <c r="I284" s="46"/>
      <c r="J284" s="80">
        <v>283</v>
      </c>
    </row>
    <row r="285" spans="1:10" x14ac:dyDescent="0.2">
      <c r="A285" s="21" t="s">
        <v>801</v>
      </c>
      <c r="B285" s="22" t="s">
        <v>141</v>
      </c>
      <c r="C285" s="22"/>
      <c r="D285" s="22"/>
      <c r="E285" s="41"/>
      <c r="F285" s="22"/>
      <c r="G285" s="22"/>
      <c r="H285" s="22"/>
      <c r="I285" s="48" t="str">
        <f>IF(OR(E285="NR",ISBLANK(E285)),"",IFERROR(VLOOKUP(E285,rating!$G$3:$H$8,2,FALSE),""))</f>
        <v/>
      </c>
      <c r="J285" s="80">
        <v>284</v>
      </c>
    </row>
    <row r="286" spans="1:10" x14ac:dyDescent="0.2">
      <c r="A286" s="21"/>
      <c r="B286" s="22"/>
      <c r="C286" s="36"/>
      <c r="D286" s="22"/>
      <c r="E286" s="22"/>
      <c r="F286" s="22"/>
      <c r="G286" s="22"/>
      <c r="H286" s="22"/>
      <c r="I286" s="47"/>
      <c r="J286" s="80">
        <v>285</v>
      </c>
    </row>
    <row r="287" spans="1:10" x14ac:dyDescent="0.2">
      <c r="A287" s="13" t="s">
        <v>395</v>
      </c>
      <c r="B287" s="29" t="s">
        <v>728</v>
      </c>
      <c r="C287" s="10" t="s">
        <v>490</v>
      </c>
      <c r="D287" s="10" t="s">
        <v>870</v>
      </c>
      <c r="E287" s="40" t="s">
        <v>29</v>
      </c>
      <c r="F287" s="39"/>
      <c r="G287" s="40"/>
      <c r="H287" s="39"/>
      <c r="I287" s="45"/>
      <c r="J287" s="80">
        <v>286</v>
      </c>
    </row>
    <row r="288" spans="1:10" ht="30" x14ac:dyDescent="0.2">
      <c r="A288" s="13" t="s">
        <v>396</v>
      </c>
      <c r="B288" s="29" t="s">
        <v>211</v>
      </c>
      <c r="C288" s="10" t="s">
        <v>558</v>
      </c>
      <c r="D288" s="10" t="s">
        <v>1006</v>
      </c>
      <c r="E288" s="40" t="s">
        <v>29</v>
      </c>
      <c r="F288" s="39"/>
      <c r="G288" s="40"/>
      <c r="H288" s="39"/>
      <c r="I288" s="45"/>
      <c r="J288" s="80">
        <v>287</v>
      </c>
    </row>
    <row r="289" spans="1:10" ht="30.75" thickBot="1" x14ac:dyDescent="0.25">
      <c r="A289" s="13" t="s">
        <v>397</v>
      </c>
      <c r="B289" s="29" t="s">
        <v>745</v>
      </c>
      <c r="C289" s="10" t="s">
        <v>558</v>
      </c>
      <c r="D289" s="10" t="s">
        <v>870</v>
      </c>
      <c r="E289" s="40" t="s">
        <v>29</v>
      </c>
      <c r="F289" s="39"/>
      <c r="G289" s="40"/>
      <c r="H289" s="39"/>
      <c r="I289" s="45"/>
      <c r="J289" s="80">
        <v>288</v>
      </c>
    </row>
    <row r="290" spans="1:10" x14ac:dyDescent="0.2">
      <c r="A290" s="23" t="s">
        <v>802</v>
      </c>
      <c r="B290" s="24" t="s">
        <v>142</v>
      </c>
      <c r="C290" s="37"/>
      <c r="D290" s="24"/>
      <c r="E290" s="41"/>
      <c r="F290" s="24"/>
      <c r="G290" s="24"/>
      <c r="H290" s="24"/>
      <c r="I290" s="48" t="str">
        <f>IF(OR(E290="NR",ISBLANK(E290)),"",IFERROR(VLOOKUP(E290,rating!$G$3:$H$8,2,FALSE),""))</f>
        <v/>
      </c>
      <c r="J290" s="80">
        <v>289</v>
      </c>
    </row>
    <row r="291" spans="1:10" x14ac:dyDescent="0.2">
      <c r="A291" s="21"/>
      <c r="B291" s="22"/>
      <c r="C291" s="36"/>
      <c r="D291" s="22"/>
      <c r="E291" s="22"/>
      <c r="F291" s="22"/>
      <c r="G291" s="22"/>
      <c r="H291" s="22"/>
      <c r="I291" s="47"/>
      <c r="J291" s="80">
        <v>290</v>
      </c>
    </row>
    <row r="292" spans="1:10" ht="60.6" customHeight="1" x14ac:dyDescent="0.2">
      <c r="A292" s="13" t="s">
        <v>400</v>
      </c>
      <c r="B292" s="29" t="s">
        <v>1168</v>
      </c>
      <c r="C292" s="10" t="s">
        <v>663</v>
      </c>
      <c r="D292" s="10" t="s">
        <v>1007</v>
      </c>
      <c r="E292" s="40" t="s">
        <v>29</v>
      </c>
      <c r="F292" s="39"/>
      <c r="G292" s="40"/>
      <c r="H292" s="39"/>
      <c r="I292" s="45"/>
      <c r="J292" s="80">
        <v>291</v>
      </c>
    </row>
    <row r="293" spans="1:10" ht="45" x14ac:dyDescent="0.2">
      <c r="A293" s="13" t="s">
        <v>401</v>
      </c>
      <c r="B293" s="29" t="s">
        <v>1169</v>
      </c>
      <c r="C293" s="10" t="s">
        <v>559</v>
      </c>
      <c r="D293" s="10" t="s">
        <v>1008</v>
      </c>
      <c r="E293" s="40" t="s">
        <v>29</v>
      </c>
      <c r="F293" s="39"/>
      <c r="G293" s="40"/>
      <c r="H293" s="39"/>
      <c r="I293" s="45"/>
      <c r="J293" s="80">
        <v>292</v>
      </c>
    </row>
    <row r="294" spans="1:10" ht="30" x14ac:dyDescent="0.2">
      <c r="A294" s="13" t="s">
        <v>402</v>
      </c>
      <c r="B294" s="29" t="s">
        <v>202</v>
      </c>
      <c r="C294" s="10" t="s">
        <v>560</v>
      </c>
      <c r="D294" s="10" t="s">
        <v>1009</v>
      </c>
      <c r="E294" s="40" t="s">
        <v>29</v>
      </c>
      <c r="F294" s="39"/>
      <c r="G294" s="40"/>
      <c r="H294" s="39"/>
      <c r="I294" s="45"/>
      <c r="J294" s="80">
        <v>293</v>
      </c>
    </row>
    <row r="295" spans="1:10" ht="30" x14ac:dyDescent="0.2">
      <c r="A295" s="13" t="s">
        <v>403</v>
      </c>
      <c r="B295" s="29" t="s">
        <v>1170</v>
      </c>
      <c r="C295" s="10" t="s">
        <v>560</v>
      </c>
      <c r="D295" s="10" t="s">
        <v>1010</v>
      </c>
      <c r="E295" s="40" t="s">
        <v>32</v>
      </c>
      <c r="F295" s="39"/>
      <c r="G295" s="40"/>
      <c r="H295" s="39"/>
      <c r="I295" s="45"/>
      <c r="J295" s="80">
        <v>294</v>
      </c>
    </row>
    <row r="296" spans="1:10" ht="45" x14ac:dyDescent="0.2">
      <c r="A296" s="13" t="s">
        <v>404</v>
      </c>
      <c r="B296" s="29" t="s">
        <v>203</v>
      </c>
      <c r="C296" s="10" t="s">
        <v>491</v>
      </c>
      <c r="D296" s="10" t="s">
        <v>1011</v>
      </c>
      <c r="E296" s="40" t="s">
        <v>29</v>
      </c>
      <c r="F296" s="39"/>
      <c r="G296" s="40"/>
      <c r="H296" s="39"/>
      <c r="I296" s="45"/>
      <c r="J296" s="80">
        <v>295</v>
      </c>
    </row>
    <row r="297" spans="1:10" ht="30" x14ac:dyDescent="0.2">
      <c r="A297" s="13" t="s">
        <v>405</v>
      </c>
      <c r="B297" s="29" t="s">
        <v>207</v>
      </c>
      <c r="C297" s="10" t="s">
        <v>560</v>
      </c>
      <c r="D297" s="10" t="s">
        <v>1012</v>
      </c>
      <c r="E297" s="40" t="s">
        <v>32</v>
      </c>
      <c r="F297" s="39"/>
      <c r="G297" s="40"/>
      <c r="H297" s="39"/>
      <c r="I297" s="45"/>
      <c r="J297" s="80">
        <v>296</v>
      </c>
    </row>
    <row r="298" spans="1:10" ht="30" x14ac:dyDescent="0.2">
      <c r="A298" s="13" t="s">
        <v>406</v>
      </c>
      <c r="B298" s="29" t="s">
        <v>424</v>
      </c>
      <c r="C298" s="10" t="s">
        <v>560</v>
      </c>
      <c r="D298" s="10" t="s">
        <v>1013</v>
      </c>
      <c r="E298" s="40" t="s">
        <v>32</v>
      </c>
      <c r="F298" s="39"/>
      <c r="G298" s="40"/>
      <c r="H298" s="39"/>
      <c r="I298" s="45"/>
      <c r="J298" s="80">
        <v>297</v>
      </c>
    </row>
    <row r="299" spans="1:10" ht="30" x14ac:dyDescent="0.2">
      <c r="A299" s="13" t="s">
        <v>407</v>
      </c>
      <c r="B299" s="29" t="s">
        <v>204</v>
      </c>
      <c r="C299" s="10" t="s">
        <v>491</v>
      </c>
      <c r="D299" s="10" t="s">
        <v>1014</v>
      </c>
      <c r="E299" s="40" t="s">
        <v>32</v>
      </c>
      <c r="F299" s="39"/>
      <c r="G299" s="40"/>
      <c r="H299" s="39"/>
      <c r="I299" s="45"/>
      <c r="J299" s="80">
        <v>298</v>
      </c>
    </row>
    <row r="300" spans="1:10" ht="30" x14ac:dyDescent="0.2">
      <c r="A300" s="13" t="s">
        <v>408</v>
      </c>
      <c r="B300" s="29" t="s">
        <v>205</v>
      </c>
      <c r="C300" s="10" t="s">
        <v>664</v>
      </c>
      <c r="D300" s="10" t="s">
        <v>1015</v>
      </c>
      <c r="E300" s="40" t="s">
        <v>29</v>
      </c>
      <c r="F300" s="39"/>
      <c r="G300" s="40"/>
      <c r="H300" s="39"/>
      <c r="I300" s="45"/>
      <c r="J300" s="80">
        <v>299</v>
      </c>
    </row>
    <row r="301" spans="1:10" ht="30" x14ac:dyDescent="0.2">
      <c r="A301" s="13" t="s">
        <v>409</v>
      </c>
      <c r="B301" s="29" t="s">
        <v>1090</v>
      </c>
      <c r="C301" s="10" t="s">
        <v>492</v>
      </c>
      <c r="D301" s="10" t="s">
        <v>1016</v>
      </c>
      <c r="E301" s="40" t="s">
        <v>29</v>
      </c>
      <c r="F301" s="39"/>
      <c r="G301" s="40"/>
      <c r="H301" s="39"/>
      <c r="I301" s="45"/>
      <c r="J301" s="80">
        <v>300</v>
      </c>
    </row>
    <row r="302" spans="1:10" x14ac:dyDescent="0.2">
      <c r="A302" s="13" t="s">
        <v>410</v>
      </c>
      <c r="B302" s="29" t="s">
        <v>206</v>
      </c>
      <c r="C302" s="10" t="s">
        <v>491</v>
      </c>
      <c r="D302" s="10" t="s">
        <v>1017</v>
      </c>
      <c r="E302" s="40" t="s">
        <v>32</v>
      </c>
      <c r="F302" s="39"/>
      <c r="G302" s="40"/>
      <c r="H302" s="39"/>
      <c r="I302" s="45"/>
      <c r="J302" s="80">
        <v>301</v>
      </c>
    </row>
    <row r="303" spans="1:10" ht="30" x14ac:dyDescent="0.2">
      <c r="A303" s="13" t="s">
        <v>411</v>
      </c>
      <c r="B303" s="29" t="s">
        <v>208</v>
      </c>
      <c r="C303" s="10" t="s">
        <v>492</v>
      </c>
      <c r="D303" s="10" t="s">
        <v>1018</v>
      </c>
      <c r="E303" s="40" t="s">
        <v>29</v>
      </c>
      <c r="F303" s="39"/>
      <c r="G303" s="40"/>
      <c r="H303" s="39"/>
      <c r="I303" s="45"/>
      <c r="J303" s="80">
        <v>302</v>
      </c>
    </row>
    <row r="304" spans="1:10" ht="45" x14ac:dyDescent="0.2">
      <c r="A304" s="13" t="s">
        <v>412</v>
      </c>
      <c r="B304" s="29" t="s">
        <v>1171</v>
      </c>
      <c r="C304" s="10" t="s">
        <v>705</v>
      </c>
      <c r="D304" s="10" t="s">
        <v>1019</v>
      </c>
      <c r="E304" s="40" t="s">
        <v>29</v>
      </c>
      <c r="F304" s="39"/>
      <c r="G304" s="40"/>
      <c r="H304" s="39"/>
      <c r="I304" s="45"/>
      <c r="J304" s="80">
        <v>303</v>
      </c>
    </row>
    <row r="305" spans="1:10" ht="30" x14ac:dyDescent="0.2">
      <c r="A305" s="13" t="s">
        <v>413</v>
      </c>
      <c r="B305" s="29" t="s">
        <v>220</v>
      </c>
      <c r="C305" s="10" t="s">
        <v>705</v>
      </c>
      <c r="D305" s="10" t="s">
        <v>870</v>
      </c>
      <c r="E305" s="40" t="s">
        <v>29</v>
      </c>
      <c r="F305" s="39"/>
      <c r="G305" s="40"/>
      <c r="H305" s="39"/>
      <c r="I305" s="45"/>
      <c r="J305" s="80">
        <v>304</v>
      </c>
    </row>
    <row r="306" spans="1:10" ht="30" x14ac:dyDescent="0.2">
      <c r="A306" s="13" t="s">
        <v>414</v>
      </c>
      <c r="B306" s="29" t="s">
        <v>721</v>
      </c>
      <c r="C306" s="10" t="s">
        <v>561</v>
      </c>
      <c r="D306" s="10" t="s">
        <v>870</v>
      </c>
      <c r="E306" s="40" t="s">
        <v>29</v>
      </c>
      <c r="F306" s="39"/>
      <c r="G306" s="40"/>
      <c r="H306" s="39"/>
      <c r="I306" s="45"/>
      <c r="J306" s="80">
        <v>305</v>
      </c>
    </row>
    <row r="307" spans="1:10" ht="30" x14ac:dyDescent="0.2">
      <c r="A307" s="13" t="s">
        <v>415</v>
      </c>
      <c r="B307" s="29" t="s">
        <v>1210</v>
      </c>
      <c r="C307" s="10" t="s">
        <v>705</v>
      </c>
      <c r="D307" s="10" t="s">
        <v>870</v>
      </c>
      <c r="E307" s="40" t="s">
        <v>32</v>
      </c>
      <c r="F307" s="39"/>
      <c r="G307" s="40"/>
      <c r="H307" s="39"/>
      <c r="I307" s="45"/>
      <c r="J307" s="80">
        <v>306</v>
      </c>
    </row>
    <row r="308" spans="1:10" x14ac:dyDescent="0.2">
      <c r="A308" s="13" t="s">
        <v>1102</v>
      </c>
      <c r="B308" s="29" t="s">
        <v>545</v>
      </c>
      <c r="C308" s="10" t="s">
        <v>492</v>
      </c>
      <c r="D308" s="10" t="s">
        <v>870</v>
      </c>
      <c r="E308" s="40" t="s">
        <v>29</v>
      </c>
      <c r="F308" s="39"/>
      <c r="G308" s="40"/>
      <c r="H308" s="39"/>
      <c r="I308" s="45"/>
      <c r="J308" s="80">
        <v>307</v>
      </c>
    </row>
    <row r="309" spans="1:10" ht="30.75" thickBot="1" x14ac:dyDescent="0.25">
      <c r="A309" s="13" t="s">
        <v>544</v>
      </c>
      <c r="B309" s="29" t="s">
        <v>548</v>
      </c>
      <c r="C309" s="10" t="s">
        <v>559</v>
      </c>
      <c r="D309" s="10" t="s">
        <v>870</v>
      </c>
      <c r="E309" s="40" t="s">
        <v>32</v>
      </c>
      <c r="F309" s="39"/>
      <c r="G309" s="40"/>
      <c r="H309" s="39"/>
      <c r="I309" s="45"/>
      <c r="J309" s="80">
        <v>308</v>
      </c>
    </row>
    <row r="310" spans="1:10" x14ac:dyDescent="0.2">
      <c r="A310" s="23" t="s">
        <v>803</v>
      </c>
      <c r="B310" s="24" t="s">
        <v>143</v>
      </c>
      <c r="C310" s="37"/>
      <c r="D310" s="24"/>
      <c r="E310" s="41"/>
      <c r="F310" s="24"/>
      <c r="G310" s="24"/>
      <c r="H310" s="24"/>
      <c r="I310" s="48" t="str">
        <f>IF(OR(E310="NR",ISBLANK(E310)),"",IFERROR(VLOOKUP(E310,rating!$G$3:$H$8,2,FALSE),""))</f>
        <v/>
      </c>
      <c r="J310" s="80">
        <v>309</v>
      </c>
    </row>
    <row r="311" spans="1:10" x14ac:dyDescent="0.2">
      <c r="A311" s="21"/>
      <c r="B311" s="22"/>
      <c r="C311" s="36"/>
      <c r="D311" s="22"/>
      <c r="E311" s="22"/>
      <c r="F311" s="22"/>
      <c r="G311" s="22"/>
      <c r="H311" s="22"/>
      <c r="I311" s="47"/>
      <c r="J311" s="80">
        <v>310</v>
      </c>
    </row>
    <row r="312" spans="1:10" ht="30" x14ac:dyDescent="0.2">
      <c r="A312" s="13" t="s">
        <v>398</v>
      </c>
      <c r="B312" s="29" t="s">
        <v>1091</v>
      </c>
      <c r="C312" s="10" t="s">
        <v>493</v>
      </c>
      <c r="D312" s="10" t="s">
        <v>870</v>
      </c>
      <c r="E312" s="40" t="s">
        <v>29</v>
      </c>
      <c r="F312" s="39"/>
      <c r="G312" s="40"/>
      <c r="H312" s="39"/>
      <c r="I312" s="45"/>
      <c r="J312" s="80">
        <v>311</v>
      </c>
    </row>
    <row r="313" spans="1:10" ht="45.75" thickBot="1" x14ac:dyDescent="0.25">
      <c r="A313" s="13" t="s">
        <v>399</v>
      </c>
      <c r="B313" s="29" t="s">
        <v>1172</v>
      </c>
      <c r="C313" s="10" t="s">
        <v>494</v>
      </c>
      <c r="D313" s="10" t="s">
        <v>1020</v>
      </c>
      <c r="E313" s="40" t="s">
        <v>29</v>
      </c>
      <c r="F313" s="39"/>
      <c r="G313" s="40"/>
      <c r="H313" s="39"/>
      <c r="I313" s="45"/>
      <c r="J313" s="80">
        <v>312</v>
      </c>
    </row>
    <row r="314" spans="1:10" x14ac:dyDescent="0.2">
      <c r="A314" s="23" t="s">
        <v>804</v>
      </c>
      <c r="B314" s="24" t="s">
        <v>144</v>
      </c>
      <c r="C314" s="37"/>
      <c r="D314" s="24"/>
      <c r="E314" s="41"/>
      <c r="F314" s="24"/>
      <c r="G314" s="24"/>
      <c r="H314" s="24"/>
      <c r="I314" s="48" t="str">
        <f>IF(OR(E314="NR",ISBLANK(E314)),"",IFERROR(VLOOKUP(E314,rating!$G$3:$H$8,2,FALSE),""))</f>
        <v/>
      </c>
      <c r="J314" s="80">
        <v>313</v>
      </c>
    </row>
    <row r="315" spans="1:10" x14ac:dyDescent="0.2">
      <c r="A315" s="21"/>
      <c r="B315" s="22"/>
      <c r="C315" s="36"/>
      <c r="D315" s="22"/>
      <c r="E315" s="22"/>
      <c r="F315" s="22"/>
      <c r="G315" s="22"/>
      <c r="H315" s="22"/>
      <c r="I315" s="47"/>
      <c r="J315" s="80">
        <v>314</v>
      </c>
    </row>
    <row r="316" spans="1:10" ht="30" x14ac:dyDescent="0.2">
      <c r="A316" s="13" t="s">
        <v>416</v>
      </c>
      <c r="B316" s="29" t="s">
        <v>729</v>
      </c>
      <c r="C316" s="10" t="s">
        <v>1105</v>
      </c>
      <c r="D316" s="10" t="s">
        <v>1021</v>
      </c>
      <c r="E316" s="40" t="s">
        <v>29</v>
      </c>
      <c r="F316" s="39"/>
      <c r="G316" s="40"/>
      <c r="H316" s="39"/>
      <c r="I316" s="45"/>
      <c r="J316" s="80">
        <v>315</v>
      </c>
    </row>
    <row r="317" spans="1:10" ht="45" x14ac:dyDescent="0.2">
      <c r="A317" s="13" t="s">
        <v>417</v>
      </c>
      <c r="B317" s="29" t="s">
        <v>722</v>
      </c>
      <c r="C317" s="10" t="s">
        <v>491</v>
      </c>
      <c r="D317" s="10" t="s">
        <v>1022</v>
      </c>
      <c r="E317" s="40" t="s">
        <v>29</v>
      </c>
      <c r="F317" s="39"/>
      <c r="G317" s="40"/>
      <c r="H317" s="39"/>
      <c r="I317" s="45"/>
      <c r="J317" s="80">
        <v>316</v>
      </c>
    </row>
    <row r="318" spans="1:10" ht="30" x14ac:dyDescent="0.2">
      <c r="A318" s="13" t="s">
        <v>418</v>
      </c>
      <c r="B318" s="29" t="s">
        <v>201</v>
      </c>
      <c r="C318" s="10" t="s">
        <v>490</v>
      </c>
      <c r="D318" s="10" t="s">
        <v>1023</v>
      </c>
      <c r="E318" s="40" t="s">
        <v>29</v>
      </c>
      <c r="F318" s="39"/>
      <c r="G318" s="40"/>
      <c r="H318" s="39"/>
      <c r="I318" s="45"/>
      <c r="J318" s="80">
        <v>317</v>
      </c>
    </row>
    <row r="319" spans="1:10" ht="30" x14ac:dyDescent="0.2">
      <c r="A319" s="13" t="s">
        <v>419</v>
      </c>
      <c r="B319" s="29" t="s">
        <v>1173</v>
      </c>
      <c r="C319" s="10" t="s">
        <v>495</v>
      </c>
      <c r="D319" s="10" t="s">
        <v>870</v>
      </c>
      <c r="E319" s="40" t="s">
        <v>29</v>
      </c>
      <c r="F319" s="39"/>
      <c r="G319" s="40"/>
      <c r="H319" s="39"/>
      <c r="I319" s="45"/>
      <c r="J319" s="80">
        <v>318</v>
      </c>
    </row>
    <row r="320" spans="1:10" ht="30" x14ac:dyDescent="0.2">
      <c r="A320" s="13" t="s">
        <v>420</v>
      </c>
      <c r="B320" s="29" t="s">
        <v>1174</v>
      </c>
      <c r="C320" s="10" t="s">
        <v>491</v>
      </c>
      <c r="D320" s="10" t="s">
        <v>1024</v>
      </c>
      <c r="E320" s="40" t="s">
        <v>29</v>
      </c>
      <c r="F320" s="39"/>
      <c r="G320" s="40"/>
      <c r="H320" s="39"/>
      <c r="I320" s="45"/>
      <c r="J320" s="80">
        <v>319</v>
      </c>
    </row>
    <row r="321" spans="1:10" ht="30.75" thickBot="1" x14ac:dyDescent="0.25">
      <c r="A321" s="13" t="s">
        <v>546</v>
      </c>
      <c r="B321" s="29" t="s">
        <v>421</v>
      </c>
      <c r="C321" s="10" t="s">
        <v>1104</v>
      </c>
      <c r="D321" s="10" t="s">
        <v>1025</v>
      </c>
      <c r="E321" s="40" t="s">
        <v>29</v>
      </c>
      <c r="F321" s="39"/>
      <c r="G321" s="40"/>
      <c r="H321" s="39"/>
      <c r="I321" s="45"/>
      <c r="J321" s="80">
        <v>320</v>
      </c>
    </row>
    <row r="322" spans="1:10" x14ac:dyDescent="0.2">
      <c r="A322" s="23" t="s">
        <v>812</v>
      </c>
      <c r="B322" s="24" t="s">
        <v>145</v>
      </c>
      <c r="C322" s="37"/>
      <c r="D322" s="24"/>
      <c r="E322" s="41"/>
      <c r="F322" s="24"/>
      <c r="G322" s="24"/>
      <c r="H322" s="24"/>
      <c r="I322" s="48" t="str">
        <f>IF(OR(E322="NR",ISBLANK(E322)),"",IFERROR(VLOOKUP(E322,rating!$G$3:$H$8,2,FALSE),""))</f>
        <v/>
      </c>
      <c r="J322" s="80">
        <v>321</v>
      </c>
    </row>
    <row r="323" spans="1:10" x14ac:dyDescent="0.2">
      <c r="A323" s="21"/>
      <c r="B323" s="22"/>
      <c r="C323" s="36"/>
      <c r="D323" s="22"/>
      <c r="E323" s="22"/>
      <c r="F323" s="22"/>
      <c r="G323" s="22"/>
      <c r="H323" s="22"/>
      <c r="I323" s="47"/>
      <c r="J323" s="80">
        <v>322</v>
      </c>
    </row>
    <row r="324" spans="1:10" ht="30" x14ac:dyDescent="0.25">
      <c r="A324" s="13" t="s">
        <v>425</v>
      </c>
      <c r="B324" s="30" t="s">
        <v>1175</v>
      </c>
      <c r="C324" s="10" t="s">
        <v>665</v>
      </c>
      <c r="D324" s="10" t="s">
        <v>1026</v>
      </c>
      <c r="E324" s="40" t="s">
        <v>29</v>
      </c>
      <c r="F324" s="39"/>
      <c r="G324" s="78"/>
      <c r="H324" s="39"/>
      <c r="I324" s="45"/>
      <c r="J324" s="80">
        <v>323</v>
      </c>
    </row>
    <row r="325" spans="1:10" ht="90" x14ac:dyDescent="0.2">
      <c r="A325" s="13" t="s">
        <v>426</v>
      </c>
      <c r="B325" s="29" t="s">
        <v>1176</v>
      </c>
      <c r="C325" s="10" t="s">
        <v>666</v>
      </c>
      <c r="D325" s="10" t="s">
        <v>1027</v>
      </c>
      <c r="E325" s="40" t="s">
        <v>29</v>
      </c>
      <c r="F325" s="39"/>
      <c r="G325" s="40"/>
      <c r="H325" s="39"/>
      <c r="I325" s="45"/>
      <c r="J325" s="80">
        <v>324</v>
      </c>
    </row>
    <row r="326" spans="1:10" ht="30" x14ac:dyDescent="0.2">
      <c r="A326" s="13" t="s">
        <v>427</v>
      </c>
      <c r="B326" s="29" t="s">
        <v>751</v>
      </c>
      <c r="C326" s="10" t="s">
        <v>498</v>
      </c>
      <c r="D326" s="10" t="s">
        <v>1028</v>
      </c>
      <c r="E326" s="40" t="s">
        <v>29</v>
      </c>
      <c r="F326" s="39"/>
      <c r="G326" s="40"/>
      <c r="H326" s="39"/>
      <c r="I326" s="45"/>
      <c r="J326" s="80">
        <v>325</v>
      </c>
    </row>
    <row r="327" spans="1:10" ht="45" x14ac:dyDescent="0.2">
      <c r="A327" s="13" t="s">
        <v>428</v>
      </c>
      <c r="B327" s="29" t="s">
        <v>1177</v>
      </c>
      <c r="C327" s="10" t="s">
        <v>490</v>
      </c>
      <c r="D327" s="10" t="s">
        <v>1029</v>
      </c>
      <c r="E327" s="40" t="s">
        <v>29</v>
      </c>
      <c r="F327" s="39"/>
      <c r="G327" s="40"/>
      <c r="H327" s="39"/>
      <c r="I327" s="45"/>
      <c r="J327" s="80">
        <v>326</v>
      </c>
    </row>
    <row r="328" spans="1:10" ht="30" x14ac:dyDescent="0.2">
      <c r="A328" s="13" t="s">
        <v>429</v>
      </c>
      <c r="B328" s="29" t="s">
        <v>436</v>
      </c>
      <c r="C328" s="10" t="s">
        <v>496</v>
      </c>
      <c r="D328" s="10" t="s">
        <v>870</v>
      </c>
      <c r="E328" s="40" t="s">
        <v>32</v>
      </c>
      <c r="F328" s="39"/>
      <c r="G328" s="40"/>
      <c r="H328" s="39"/>
      <c r="I328" s="45"/>
      <c r="J328" s="80">
        <v>327</v>
      </c>
    </row>
    <row r="329" spans="1:10" ht="45" x14ac:dyDescent="0.2">
      <c r="A329" s="13" t="s">
        <v>430</v>
      </c>
      <c r="B329" s="29" t="s">
        <v>212</v>
      </c>
      <c r="C329" s="10" t="s">
        <v>525</v>
      </c>
      <c r="D329" s="10" t="s">
        <v>1030</v>
      </c>
      <c r="E329" s="40" t="s">
        <v>29</v>
      </c>
      <c r="F329" s="39"/>
      <c r="G329" s="40"/>
      <c r="H329" s="39"/>
      <c r="I329" s="45"/>
      <c r="J329" s="80">
        <v>328</v>
      </c>
    </row>
    <row r="330" spans="1:10" ht="30" x14ac:dyDescent="0.2">
      <c r="A330" s="13" t="s">
        <v>431</v>
      </c>
      <c r="B330" s="29" t="s">
        <v>730</v>
      </c>
      <c r="C330" s="10" t="s">
        <v>525</v>
      </c>
      <c r="D330" s="10" t="s">
        <v>1031</v>
      </c>
      <c r="E330" s="40" t="s">
        <v>29</v>
      </c>
      <c r="F330" s="39"/>
      <c r="G330" s="40"/>
      <c r="H330" s="39"/>
      <c r="I330" s="45"/>
      <c r="J330" s="80">
        <v>329</v>
      </c>
    </row>
    <row r="331" spans="1:10" ht="30" x14ac:dyDescent="0.2">
      <c r="A331" s="13" t="s">
        <v>432</v>
      </c>
      <c r="B331" s="29" t="s">
        <v>209</v>
      </c>
      <c r="C331" s="10" t="s">
        <v>497</v>
      </c>
      <c r="D331" s="10" t="s">
        <v>1032</v>
      </c>
      <c r="E331" s="40" t="s">
        <v>29</v>
      </c>
      <c r="F331" s="39"/>
      <c r="G331" s="40"/>
      <c r="H331" s="39"/>
      <c r="I331" s="45"/>
      <c r="J331" s="80">
        <v>330</v>
      </c>
    </row>
    <row r="332" spans="1:10" ht="61.5" customHeight="1" x14ac:dyDescent="0.2">
      <c r="A332" s="13" t="s">
        <v>433</v>
      </c>
      <c r="B332" s="29" t="s">
        <v>230</v>
      </c>
      <c r="C332" s="10" t="s">
        <v>497</v>
      </c>
      <c r="D332" s="10" t="s">
        <v>1033</v>
      </c>
      <c r="E332" s="40" t="s">
        <v>29</v>
      </c>
      <c r="F332" s="39"/>
      <c r="G332" s="40"/>
      <c r="H332" s="39"/>
      <c r="I332" s="45"/>
      <c r="J332" s="80">
        <v>331</v>
      </c>
    </row>
    <row r="333" spans="1:10" x14ac:dyDescent="0.2">
      <c r="A333" s="13" t="s">
        <v>434</v>
      </c>
      <c r="B333" s="29" t="s">
        <v>210</v>
      </c>
      <c r="C333" s="10" t="s">
        <v>673</v>
      </c>
      <c r="D333" s="10" t="s">
        <v>1034</v>
      </c>
      <c r="E333" s="40" t="s">
        <v>29</v>
      </c>
      <c r="F333" s="39"/>
      <c r="G333" s="40"/>
      <c r="H333" s="39"/>
      <c r="I333" s="45"/>
      <c r="J333" s="80">
        <v>332</v>
      </c>
    </row>
    <row r="334" spans="1:10" ht="30.75" thickBot="1" x14ac:dyDescent="0.25">
      <c r="A334" s="13" t="s">
        <v>435</v>
      </c>
      <c r="B334" s="29" t="s">
        <v>1141</v>
      </c>
      <c r="C334" s="10" t="s">
        <v>490</v>
      </c>
      <c r="D334" s="10" t="s">
        <v>1035</v>
      </c>
      <c r="E334" s="40" t="s">
        <v>29</v>
      </c>
      <c r="F334" s="39"/>
      <c r="G334" s="40"/>
      <c r="H334" s="39"/>
      <c r="I334" s="45"/>
      <c r="J334" s="80">
        <v>333</v>
      </c>
    </row>
    <row r="335" spans="1:10" x14ac:dyDescent="0.2">
      <c r="A335" s="23" t="s">
        <v>805</v>
      </c>
      <c r="B335" s="24" t="s">
        <v>146</v>
      </c>
      <c r="C335" s="37"/>
      <c r="D335" s="24"/>
      <c r="E335" s="41"/>
      <c r="F335" s="24"/>
      <c r="G335" s="24"/>
      <c r="H335" s="24"/>
      <c r="I335" s="48" t="str">
        <f>IF(OR(E335="NR",ISBLANK(E335)),"",IFERROR(VLOOKUP(E335,rating!$G$3:$H$8,2,FALSE),""))</f>
        <v/>
      </c>
      <c r="J335" s="80">
        <v>334</v>
      </c>
    </row>
    <row r="336" spans="1:10" x14ac:dyDescent="0.2">
      <c r="A336" s="21"/>
      <c r="B336" s="22"/>
      <c r="C336" s="36"/>
      <c r="D336" s="22"/>
      <c r="E336" s="22"/>
      <c r="F336" s="22"/>
      <c r="G336" s="22"/>
      <c r="H336" s="22"/>
      <c r="I336" s="47"/>
      <c r="J336" s="80">
        <v>335</v>
      </c>
    </row>
    <row r="337" spans="1:10" ht="30" x14ac:dyDescent="0.2">
      <c r="A337" s="13" t="s">
        <v>422</v>
      </c>
      <c r="B337" s="29" t="s">
        <v>674</v>
      </c>
      <c r="C337" s="10" t="s">
        <v>676</v>
      </c>
      <c r="D337" s="10" t="s">
        <v>1036</v>
      </c>
      <c r="E337" s="40" t="s">
        <v>29</v>
      </c>
      <c r="F337" s="39"/>
      <c r="G337" s="40"/>
      <c r="H337" s="39"/>
      <c r="I337" s="45"/>
      <c r="J337" s="80">
        <v>336</v>
      </c>
    </row>
    <row r="338" spans="1:10" ht="30.75" thickBot="1" x14ac:dyDescent="0.25">
      <c r="A338" s="13" t="s">
        <v>423</v>
      </c>
      <c r="B338" s="29" t="s">
        <v>708</v>
      </c>
      <c r="C338" s="10" t="s">
        <v>675</v>
      </c>
      <c r="D338" s="10" t="s">
        <v>870</v>
      </c>
      <c r="E338" s="40" t="s">
        <v>29</v>
      </c>
      <c r="F338" s="39"/>
      <c r="G338" s="40"/>
      <c r="H338" s="39"/>
      <c r="I338" s="45"/>
      <c r="J338" s="80">
        <v>337</v>
      </c>
    </row>
    <row r="339" spans="1:10" ht="16.5" thickTop="1" thickBot="1" x14ac:dyDescent="0.25">
      <c r="A339" s="25" t="s">
        <v>152</v>
      </c>
      <c r="B339" s="26" t="s">
        <v>549</v>
      </c>
      <c r="C339" s="26"/>
      <c r="D339" s="26"/>
      <c r="E339" s="26"/>
      <c r="F339" s="26"/>
      <c r="G339" s="26"/>
      <c r="H339" s="26"/>
      <c r="I339" s="46"/>
      <c r="J339" s="80">
        <v>338</v>
      </c>
    </row>
    <row r="340" spans="1:10" x14ac:dyDescent="0.2">
      <c r="A340" s="21" t="s">
        <v>806</v>
      </c>
      <c r="B340" s="22" t="s">
        <v>154</v>
      </c>
      <c r="C340" s="22"/>
      <c r="D340" s="22"/>
      <c r="E340" s="41"/>
      <c r="F340" s="22"/>
      <c r="G340" s="22"/>
      <c r="H340" s="22"/>
      <c r="I340" s="48" t="str">
        <f>IF(OR(E340="NR",ISBLANK(E340)),"",IFERROR(VLOOKUP(E340,rating!$G$3:$H$8,2,FALSE),""))</f>
        <v/>
      </c>
      <c r="J340" s="80">
        <v>339</v>
      </c>
    </row>
    <row r="341" spans="1:10" x14ac:dyDescent="0.2">
      <c r="A341" s="21"/>
      <c r="B341" s="22"/>
      <c r="C341" s="36"/>
      <c r="D341" s="22"/>
      <c r="E341" s="22"/>
      <c r="F341" s="22"/>
      <c r="G341" s="22"/>
      <c r="H341" s="22"/>
      <c r="I341" s="47"/>
      <c r="J341" s="80">
        <v>340</v>
      </c>
    </row>
    <row r="342" spans="1:10" ht="30" x14ac:dyDescent="0.2">
      <c r="A342" s="13" t="s">
        <v>437</v>
      </c>
      <c r="B342" s="29" t="s">
        <v>213</v>
      </c>
      <c r="C342" s="10" t="s">
        <v>682</v>
      </c>
      <c r="D342" s="10" t="s">
        <v>1037</v>
      </c>
      <c r="E342" s="40" t="s">
        <v>29</v>
      </c>
      <c r="F342" s="39"/>
      <c r="G342" s="40"/>
      <c r="H342" s="39"/>
      <c r="I342" s="45"/>
      <c r="J342" s="80">
        <v>341</v>
      </c>
    </row>
    <row r="343" spans="1:10" ht="45" x14ac:dyDescent="0.2">
      <c r="A343" s="13" t="s">
        <v>438</v>
      </c>
      <c r="B343" s="29" t="s">
        <v>1092</v>
      </c>
      <c r="C343" s="10" t="s">
        <v>683</v>
      </c>
      <c r="D343" s="10" t="s">
        <v>1038</v>
      </c>
      <c r="E343" s="40" t="s">
        <v>29</v>
      </c>
      <c r="F343" s="39"/>
      <c r="G343" s="40"/>
      <c r="H343" s="39"/>
      <c r="I343" s="45"/>
      <c r="J343" s="80">
        <v>342</v>
      </c>
    </row>
    <row r="344" spans="1:10" x14ac:dyDescent="0.2">
      <c r="A344" s="13" t="s">
        <v>439</v>
      </c>
      <c r="B344" s="29" t="s">
        <v>214</v>
      </c>
      <c r="C344" s="10" t="s">
        <v>683</v>
      </c>
      <c r="D344" s="10" t="s">
        <v>1039</v>
      </c>
      <c r="E344" s="40" t="s">
        <v>29</v>
      </c>
      <c r="F344" s="39"/>
      <c r="G344" s="40"/>
      <c r="H344" s="39"/>
      <c r="I344" s="45"/>
      <c r="J344" s="80">
        <v>343</v>
      </c>
    </row>
    <row r="345" spans="1:10" ht="30" x14ac:dyDescent="0.2">
      <c r="A345" s="13" t="s">
        <v>440</v>
      </c>
      <c r="B345" s="29" t="s">
        <v>752</v>
      </c>
      <c r="C345" s="10" t="s">
        <v>683</v>
      </c>
      <c r="D345" s="10" t="s">
        <v>1040</v>
      </c>
      <c r="E345" s="40" t="s">
        <v>29</v>
      </c>
      <c r="F345" s="39"/>
      <c r="G345" s="40"/>
      <c r="H345" s="39"/>
      <c r="I345" s="45"/>
      <c r="J345" s="80">
        <v>344</v>
      </c>
    </row>
    <row r="346" spans="1:10" ht="30" x14ac:dyDescent="0.2">
      <c r="A346" s="13" t="s">
        <v>441</v>
      </c>
      <c r="B346" s="29" t="s">
        <v>450</v>
      </c>
      <c r="C346" s="10" t="s">
        <v>684</v>
      </c>
      <c r="D346" s="10" t="s">
        <v>1041</v>
      </c>
      <c r="E346" s="40" t="s">
        <v>29</v>
      </c>
      <c r="F346" s="39"/>
      <c r="G346" s="40"/>
      <c r="H346" s="39"/>
      <c r="I346" s="45"/>
      <c r="J346" s="80">
        <v>345</v>
      </c>
    </row>
    <row r="347" spans="1:10" ht="45" x14ac:dyDescent="0.2">
      <c r="A347" s="13" t="s">
        <v>442</v>
      </c>
      <c r="B347" s="29" t="s">
        <v>1211</v>
      </c>
      <c r="C347" s="10" t="s">
        <v>684</v>
      </c>
      <c r="D347" s="10" t="s">
        <v>1042</v>
      </c>
      <c r="E347" s="40" t="s">
        <v>29</v>
      </c>
      <c r="F347" s="39"/>
      <c r="G347" s="40"/>
      <c r="H347" s="39"/>
      <c r="I347" s="45"/>
      <c r="J347" s="80">
        <v>346</v>
      </c>
    </row>
    <row r="348" spans="1:10" ht="30" x14ac:dyDescent="0.2">
      <c r="A348" s="13" t="s">
        <v>443</v>
      </c>
      <c r="B348" s="29" t="s">
        <v>642</v>
      </c>
      <c r="C348" s="10" t="s">
        <v>684</v>
      </c>
      <c r="D348" s="10" t="s">
        <v>1043</v>
      </c>
      <c r="E348" s="40" t="s">
        <v>29</v>
      </c>
      <c r="F348" s="39"/>
      <c r="G348" s="40"/>
      <c r="H348" s="39"/>
      <c r="I348" s="45"/>
      <c r="J348" s="80">
        <v>347</v>
      </c>
    </row>
    <row r="349" spans="1:10" ht="30" x14ac:dyDescent="0.2">
      <c r="A349" s="13" t="s">
        <v>444</v>
      </c>
      <c r="B349" s="29" t="s">
        <v>1178</v>
      </c>
      <c r="C349" s="10" t="s">
        <v>684</v>
      </c>
      <c r="D349" s="10" t="s">
        <v>1044</v>
      </c>
      <c r="E349" s="40" t="s">
        <v>29</v>
      </c>
      <c r="F349" s="39"/>
      <c r="G349" s="40"/>
      <c r="H349" s="39"/>
      <c r="I349" s="45"/>
      <c r="J349" s="80">
        <v>348</v>
      </c>
    </row>
    <row r="350" spans="1:10" ht="45" x14ac:dyDescent="0.2">
      <c r="A350" s="13" t="s">
        <v>445</v>
      </c>
      <c r="B350" s="29" t="s">
        <v>746</v>
      </c>
      <c r="C350" s="10" t="s">
        <v>684</v>
      </c>
      <c r="D350" s="10" t="s">
        <v>1045</v>
      </c>
      <c r="E350" s="40" t="s">
        <v>29</v>
      </c>
      <c r="F350" s="39"/>
      <c r="G350" s="40"/>
      <c r="H350" s="39"/>
      <c r="I350" s="45"/>
      <c r="J350" s="80">
        <v>349</v>
      </c>
    </row>
    <row r="351" spans="1:10" ht="30" x14ac:dyDescent="0.2">
      <c r="A351" s="13" t="s">
        <v>446</v>
      </c>
      <c r="B351" s="29" t="s">
        <v>681</v>
      </c>
      <c r="C351" s="10" t="s">
        <v>667</v>
      </c>
      <c r="D351" s="10" t="s">
        <v>870</v>
      </c>
      <c r="E351" s="40" t="s">
        <v>32</v>
      </c>
      <c r="F351" s="39"/>
      <c r="G351" s="40"/>
      <c r="H351" s="39"/>
      <c r="I351" s="45"/>
      <c r="J351" s="80">
        <v>350</v>
      </c>
    </row>
    <row r="352" spans="1:10" ht="30" x14ac:dyDescent="0.2">
      <c r="A352" s="13" t="s">
        <v>447</v>
      </c>
      <c r="B352" s="29" t="s">
        <v>215</v>
      </c>
      <c r="C352" s="10" t="s">
        <v>684</v>
      </c>
      <c r="D352" s="10" t="s">
        <v>1046</v>
      </c>
      <c r="E352" s="40" t="s">
        <v>29</v>
      </c>
      <c r="F352" s="39"/>
      <c r="G352" s="40"/>
      <c r="H352" s="39"/>
      <c r="I352" s="45"/>
      <c r="J352" s="80">
        <v>351</v>
      </c>
    </row>
    <row r="353" spans="1:10" ht="30" x14ac:dyDescent="0.2">
      <c r="A353" s="13" t="s">
        <v>448</v>
      </c>
      <c r="B353" s="29" t="s">
        <v>1179</v>
      </c>
      <c r="C353" s="10" t="s">
        <v>685</v>
      </c>
      <c r="D353" s="10" t="s">
        <v>1047</v>
      </c>
      <c r="E353" s="40" t="s">
        <v>29</v>
      </c>
      <c r="F353" s="39"/>
      <c r="G353" s="40"/>
      <c r="H353" s="39"/>
      <c r="I353" s="45"/>
      <c r="J353" s="80">
        <v>352</v>
      </c>
    </row>
    <row r="354" spans="1:10" ht="30.75" thickBot="1" x14ac:dyDescent="0.25">
      <c r="A354" s="13" t="s">
        <v>686</v>
      </c>
      <c r="B354" s="29" t="s">
        <v>747</v>
      </c>
      <c r="C354" s="10" t="s">
        <v>685</v>
      </c>
      <c r="D354" s="10" t="s">
        <v>1048</v>
      </c>
      <c r="E354" s="40" t="s">
        <v>29</v>
      </c>
      <c r="F354" s="39"/>
      <c r="G354" s="40"/>
      <c r="H354" s="39"/>
      <c r="I354" s="45"/>
      <c r="J354" s="80">
        <v>353</v>
      </c>
    </row>
    <row r="355" spans="1:10" x14ac:dyDescent="0.2">
      <c r="A355" s="23" t="s">
        <v>807</v>
      </c>
      <c r="B355" s="24" t="s">
        <v>644</v>
      </c>
      <c r="C355" s="37"/>
      <c r="D355" s="24"/>
      <c r="E355" s="41"/>
      <c r="F355" s="24"/>
      <c r="G355" s="24"/>
      <c r="H355" s="24"/>
      <c r="I355" s="48" t="str">
        <f>IF(OR(E355="NR",ISBLANK(E355)),"",IFERROR(VLOOKUP(E355,rating!$G$3:$H$8,2,FALSE),""))</f>
        <v/>
      </c>
      <c r="J355" s="80">
        <v>354</v>
      </c>
    </row>
    <row r="356" spans="1:10" x14ac:dyDescent="0.2">
      <c r="A356" s="21"/>
      <c r="B356" s="22"/>
      <c r="C356" s="36"/>
      <c r="D356" s="22"/>
      <c r="E356" s="22"/>
      <c r="F356" s="22"/>
      <c r="G356" s="22"/>
      <c r="H356" s="22"/>
      <c r="I356" s="47"/>
      <c r="J356" s="80">
        <v>355</v>
      </c>
    </row>
    <row r="357" spans="1:10" ht="30" x14ac:dyDescent="0.2">
      <c r="A357" s="13" t="s">
        <v>451</v>
      </c>
      <c r="B357" s="29" t="s">
        <v>449</v>
      </c>
      <c r="C357" s="10" t="s">
        <v>695</v>
      </c>
      <c r="D357" s="10" t="s">
        <v>870</v>
      </c>
      <c r="E357" s="40" t="s">
        <v>29</v>
      </c>
      <c r="F357" s="39"/>
      <c r="G357" s="40"/>
      <c r="H357" s="39"/>
      <c r="I357" s="45"/>
      <c r="J357" s="80">
        <v>356</v>
      </c>
    </row>
    <row r="358" spans="1:10" ht="45" x14ac:dyDescent="0.2">
      <c r="A358" s="13" t="s">
        <v>452</v>
      </c>
      <c r="B358" s="29" t="s">
        <v>1180</v>
      </c>
      <c r="C358" s="10" t="s">
        <v>694</v>
      </c>
      <c r="D358" s="10" t="s">
        <v>1049</v>
      </c>
      <c r="E358" s="40" t="s">
        <v>32</v>
      </c>
      <c r="F358" s="39"/>
      <c r="G358" s="40"/>
      <c r="H358" s="39"/>
      <c r="I358" s="45"/>
      <c r="J358" s="80">
        <v>357</v>
      </c>
    </row>
    <row r="359" spans="1:10" ht="30" x14ac:dyDescent="0.2">
      <c r="A359" s="13" t="s">
        <v>453</v>
      </c>
      <c r="B359" s="29" t="s">
        <v>712</v>
      </c>
      <c r="C359" s="10" t="s">
        <v>678</v>
      </c>
      <c r="D359" s="10" t="s">
        <v>870</v>
      </c>
      <c r="E359" s="40" t="s">
        <v>32</v>
      </c>
      <c r="F359" s="39"/>
      <c r="G359" s="40"/>
      <c r="H359" s="39"/>
      <c r="I359" s="45"/>
      <c r="J359" s="80">
        <v>358</v>
      </c>
    </row>
    <row r="360" spans="1:10" ht="93" customHeight="1" x14ac:dyDescent="0.2">
      <c r="A360" s="13" t="s">
        <v>454</v>
      </c>
      <c r="B360" s="29" t="s">
        <v>1181</v>
      </c>
      <c r="C360" s="10" t="s">
        <v>1106</v>
      </c>
      <c r="D360" s="10" t="s">
        <v>1050</v>
      </c>
      <c r="E360" s="40" t="s">
        <v>29</v>
      </c>
      <c r="F360" s="39"/>
      <c r="G360" s="40"/>
      <c r="H360" s="39"/>
      <c r="I360" s="45"/>
      <c r="J360" s="80">
        <v>359</v>
      </c>
    </row>
    <row r="361" spans="1:10" x14ac:dyDescent="0.2">
      <c r="A361" s="13" t="s">
        <v>455</v>
      </c>
      <c r="B361" s="29" t="s">
        <v>458</v>
      </c>
      <c r="C361" s="10" t="s">
        <v>695</v>
      </c>
      <c r="D361" s="10" t="s">
        <v>870</v>
      </c>
      <c r="E361" s="40" t="s">
        <v>29</v>
      </c>
      <c r="F361" s="39"/>
      <c r="G361" s="40"/>
      <c r="H361" s="39"/>
      <c r="I361" s="45"/>
      <c r="J361" s="80">
        <v>360</v>
      </c>
    </row>
    <row r="362" spans="1:10" ht="60" x14ac:dyDescent="0.2">
      <c r="A362" s="13" t="s">
        <v>456</v>
      </c>
      <c r="B362" s="29" t="s">
        <v>1212</v>
      </c>
      <c r="C362" s="10" t="s">
        <v>696</v>
      </c>
      <c r="D362" s="10" t="s">
        <v>1051</v>
      </c>
      <c r="E362" s="40" t="s">
        <v>29</v>
      </c>
      <c r="F362" s="39"/>
      <c r="G362" s="40"/>
      <c r="H362" s="39"/>
      <c r="I362" s="45"/>
      <c r="J362" s="80">
        <v>361</v>
      </c>
    </row>
    <row r="363" spans="1:10" ht="30" x14ac:dyDescent="0.2">
      <c r="A363" s="13" t="s">
        <v>457</v>
      </c>
      <c r="B363" s="29" t="s">
        <v>1182</v>
      </c>
      <c r="C363" s="10" t="s">
        <v>696</v>
      </c>
      <c r="D363" s="10" t="s">
        <v>870</v>
      </c>
      <c r="E363" s="40" t="s">
        <v>32</v>
      </c>
      <c r="F363" s="39"/>
      <c r="G363" s="40"/>
      <c r="H363" s="39"/>
      <c r="I363" s="45"/>
      <c r="J363" s="80">
        <v>362</v>
      </c>
    </row>
    <row r="364" spans="1:10" ht="30.75" thickBot="1" x14ac:dyDescent="0.25">
      <c r="A364" s="13" t="s">
        <v>677</v>
      </c>
      <c r="B364" s="29" t="s">
        <v>643</v>
      </c>
      <c r="C364" s="10" t="s">
        <v>697</v>
      </c>
      <c r="D364" s="10" t="s">
        <v>870</v>
      </c>
      <c r="E364" s="40" t="s">
        <v>29</v>
      </c>
      <c r="F364" s="39"/>
      <c r="G364" s="40"/>
      <c r="H364" s="39"/>
      <c r="I364" s="45"/>
      <c r="J364" s="80">
        <v>363</v>
      </c>
    </row>
    <row r="365" spans="1:10" x14ac:dyDescent="0.2">
      <c r="A365" s="23" t="s">
        <v>808</v>
      </c>
      <c r="B365" s="24" t="s">
        <v>62</v>
      </c>
      <c r="C365" s="37"/>
      <c r="D365" s="24"/>
      <c r="E365" s="41"/>
      <c r="F365" s="24"/>
      <c r="G365" s="24"/>
      <c r="H365" s="24"/>
      <c r="I365" s="48" t="str">
        <f>IF(OR(E365="NR",ISBLANK(E365)),"",IFERROR(VLOOKUP(E365,rating!$G$3:$H$8,2,FALSE),""))</f>
        <v/>
      </c>
      <c r="J365" s="80">
        <v>364</v>
      </c>
    </row>
    <row r="366" spans="1:10" x14ac:dyDescent="0.2">
      <c r="A366" s="21"/>
      <c r="B366" s="22"/>
      <c r="C366" s="36"/>
      <c r="D366" s="22"/>
      <c r="E366" s="22"/>
      <c r="F366" s="22"/>
      <c r="G366" s="22"/>
      <c r="H366" s="22"/>
      <c r="I366" s="47"/>
      <c r="J366" s="80">
        <v>365</v>
      </c>
    </row>
    <row r="367" spans="1:10" x14ac:dyDescent="0.2">
      <c r="A367" s="13" t="s">
        <v>459</v>
      </c>
      <c r="B367" s="29" t="s">
        <v>706</v>
      </c>
      <c r="C367" s="10" t="s">
        <v>679</v>
      </c>
      <c r="D367" s="10" t="s">
        <v>870</v>
      </c>
      <c r="E367" s="40" t="s">
        <v>29</v>
      </c>
      <c r="F367" s="39"/>
      <c r="G367" s="40"/>
      <c r="H367" s="39"/>
      <c r="I367" s="45"/>
      <c r="J367" s="80">
        <v>366</v>
      </c>
    </row>
    <row r="368" spans="1:10" ht="30" x14ac:dyDescent="0.2">
      <c r="A368" s="13" t="s">
        <v>460</v>
      </c>
      <c r="B368" s="29" t="s">
        <v>1183</v>
      </c>
      <c r="C368" s="10" t="s">
        <v>667</v>
      </c>
      <c r="D368" s="10" t="s">
        <v>1052</v>
      </c>
      <c r="E368" s="40" t="s">
        <v>29</v>
      </c>
      <c r="F368" s="39"/>
      <c r="G368" s="40"/>
      <c r="H368" s="39"/>
      <c r="I368" s="45"/>
      <c r="J368" s="80">
        <v>367</v>
      </c>
    </row>
    <row r="369" spans="1:10" x14ac:dyDescent="0.2">
      <c r="A369" s="13" t="s">
        <v>461</v>
      </c>
      <c r="B369" s="29" t="s">
        <v>216</v>
      </c>
      <c r="C369" s="10" t="s">
        <v>497</v>
      </c>
      <c r="D369" s="10" t="s">
        <v>1053</v>
      </c>
      <c r="E369" s="40" t="s">
        <v>29</v>
      </c>
      <c r="F369" s="39"/>
      <c r="G369" s="40"/>
      <c r="H369" s="39"/>
      <c r="I369" s="45"/>
      <c r="J369" s="80">
        <v>368</v>
      </c>
    </row>
    <row r="370" spans="1:10" ht="45" x14ac:dyDescent="0.2">
      <c r="A370" s="13" t="s">
        <v>462</v>
      </c>
      <c r="B370" s="29" t="s">
        <v>217</v>
      </c>
      <c r="C370" s="10" t="s">
        <v>667</v>
      </c>
      <c r="D370" s="10" t="s">
        <v>1054</v>
      </c>
      <c r="E370" s="40" t="s">
        <v>29</v>
      </c>
      <c r="F370" s="39"/>
      <c r="G370" s="40"/>
      <c r="H370" s="39"/>
      <c r="I370" s="45"/>
      <c r="J370" s="80">
        <v>369</v>
      </c>
    </row>
    <row r="371" spans="1:10" ht="45" x14ac:dyDescent="0.2">
      <c r="A371" s="13" t="s">
        <v>463</v>
      </c>
      <c r="B371" s="29" t="s">
        <v>1142</v>
      </c>
      <c r="C371" s="10" t="s">
        <v>1107</v>
      </c>
      <c r="D371" s="10" t="s">
        <v>1055</v>
      </c>
      <c r="E371" s="40" t="s">
        <v>29</v>
      </c>
      <c r="F371" s="39"/>
      <c r="G371" s="40"/>
      <c r="H371" s="39"/>
      <c r="I371" s="45"/>
      <c r="J371" s="80">
        <v>370</v>
      </c>
    </row>
    <row r="372" spans="1:10" x14ac:dyDescent="0.2">
      <c r="A372" s="13" t="s">
        <v>464</v>
      </c>
      <c r="B372" s="29" t="s">
        <v>1184</v>
      </c>
      <c r="C372" s="10" t="s">
        <v>667</v>
      </c>
      <c r="D372" s="10" t="s">
        <v>1056</v>
      </c>
      <c r="E372" s="40" t="s">
        <v>29</v>
      </c>
      <c r="F372" s="39"/>
      <c r="G372" s="40"/>
      <c r="H372" s="39"/>
      <c r="I372" s="45"/>
      <c r="J372" s="80">
        <v>371</v>
      </c>
    </row>
    <row r="373" spans="1:10" ht="45" x14ac:dyDescent="0.2">
      <c r="A373" s="13" t="s">
        <v>465</v>
      </c>
      <c r="B373" s="29" t="s">
        <v>1185</v>
      </c>
      <c r="C373" s="10" t="s">
        <v>667</v>
      </c>
      <c r="D373" s="10" t="s">
        <v>1057</v>
      </c>
      <c r="E373" s="40" t="s">
        <v>29</v>
      </c>
      <c r="F373" s="39"/>
      <c r="G373" s="40"/>
      <c r="H373" s="39"/>
      <c r="I373" s="45"/>
      <c r="J373" s="80">
        <v>372</v>
      </c>
    </row>
    <row r="374" spans="1:10" ht="45" x14ac:dyDescent="0.2">
      <c r="A374" s="13" t="s">
        <v>466</v>
      </c>
      <c r="B374" s="29" t="s">
        <v>1213</v>
      </c>
      <c r="C374" s="10" t="s">
        <v>682</v>
      </c>
      <c r="D374" s="10" t="s">
        <v>1058</v>
      </c>
      <c r="E374" s="40" t="s">
        <v>32</v>
      </c>
      <c r="F374" s="39"/>
      <c r="G374" s="40"/>
      <c r="H374" s="39"/>
      <c r="I374" s="45"/>
      <c r="J374" s="80">
        <v>373</v>
      </c>
    </row>
    <row r="375" spans="1:10" ht="30" x14ac:dyDescent="0.2">
      <c r="A375" s="13" t="s">
        <v>467</v>
      </c>
      <c r="B375" s="29" t="s">
        <v>753</v>
      </c>
      <c r="C375" s="10" t="s">
        <v>682</v>
      </c>
      <c r="D375" s="10" t="s">
        <v>1059</v>
      </c>
      <c r="E375" s="40" t="s">
        <v>32</v>
      </c>
      <c r="F375" s="39"/>
      <c r="G375" s="40"/>
      <c r="H375" s="39"/>
      <c r="I375" s="45"/>
      <c r="J375" s="80">
        <v>374</v>
      </c>
    </row>
    <row r="376" spans="1:10" ht="30" x14ac:dyDescent="0.2">
      <c r="A376" s="13" t="s">
        <v>468</v>
      </c>
      <c r="B376" s="29" t="s">
        <v>1186</v>
      </c>
      <c r="C376" s="10" t="s">
        <v>682</v>
      </c>
      <c r="D376" s="10" t="s">
        <v>1060</v>
      </c>
      <c r="E376" s="40" t="s">
        <v>32</v>
      </c>
      <c r="F376" s="39"/>
      <c r="G376" s="40"/>
      <c r="H376" s="39"/>
      <c r="I376" s="45"/>
      <c r="J376" s="80">
        <v>375</v>
      </c>
    </row>
    <row r="377" spans="1:10" ht="15.75" thickBot="1" x14ac:dyDescent="0.25">
      <c r="A377" s="13" t="s">
        <v>680</v>
      </c>
      <c r="B377" s="29" t="s">
        <v>469</v>
      </c>
      <c r="C377" s="10" t="s">
        <v>1108</v>
      </c>
      <c r="D377" s="10" t="s">
        <v>870</v>
      </c>
      <c r="E377" s="40" t="s">
        <v>29</v>
      </c>
      <c r="F377" s="39"/>
      <c r="G377" s="40"/>
      <c r="H377" s="39"/>
      <c r="I377" s="45"/>
      <c r="J377" s="80">
        <v>376</v>
      </c>
    </row>
    <row r="378" spans="1:10" ht="16.5" thickTop="1" thickBot="1" x14ac:dyDescent="0.25">
      <c r="A378" s="25" t="s">
        <v>157</v>
      </c>
      <c r="B378" s="26" t="s">
        <v>158</v>
      </c>
      <c r="C378" s="26"/>
      <c r="D378" s="26"/>
      <c r="E378" s="26"/>
      <c r="F378" s="26"/>
      <c r="G378" s="26"/>
      <c r="H378" s="26"/>
      <c r="I378" s="46"/>
      <c r="J378" s="80">
        <v>377</v>
      </c>
    </row>
    <row r="379" spans="1:10" x14ac:dyDescent="0.2">
      <c r="A379" s="21" t="s">
        <v>809</v>
      </c>
      <c r="B379" s="22" t="s">
        <v>159</v>
      </c>
      <c r="C379" s="22"/>
      <c r="D379" s="22"/>
      <c r="E379" s="41"/>
      <c r="F379" s="22"/>
      <c r="G379" s="22"/>
      <c r="H379" s="22"/>
      <c r="I379" s="48" t="str">
        <f>IF(OR(E379="NR",ISBLANK(E379)),"",IFERROR(VLOOKUP(E379,rating!$G$3:$H$8,2,FALSE),""))</f>
        <v/>
      </c>
      <c r="J379" s="80">
        <v>378</v>
      </c>
    </row>
    <row r="380" spans="1:10" x14ac:dyDescent="0.2">
      <c r="A380" s="21"/>
      <c r="B380" s="22"/>
      <c r="C380" s="36"/>
      <c r="D380" s="22"/>
      <c r="E380" s="22"/>
      <c r="F380" s="22"/>
      <c r="G380" s="22"/>
      <c r="H380" s="22"/>
      <c r="I380" s="47"/>
      <c r="J380" s="80">
        <v>379</v>
      </c>
    </row>
    <row r="381" spans="1:10" x14ac:dyDescent="0.2">
      <c r="A381" s="13" t="s">
        <v>470</v>
      </c>
      <c r="B381" s="29" t="s">
        <v>197</v>
      </c>
      <c r="C381" s="10" t="s">
        <v>633</v>
      </c>
      <c r="D381" s="10" t="s">
        <v>1061</v>
      </c>
      <c r="E381" s="40" t="s">
        <v>29</v>
      </c>
      <c r="F381" s="39"/>
      <c r="G381" s="40"/>
      <c r="H381" s="39"/>
      <c r="I381" s="45"/>
      <c r="J381" s="80">
        <v>380</v>
      </c>
    </row>
    <row r="382" spans="1:10" ht="30" x14ac:dyDescent="0.2">
      <c r="A382" s="13" t="s">
        <v>471</v>
      </c>
      <c r="B382" s="29" t="s">
        <v>1188</v>
      </c>
      <c r="C382" s="10" t="s">
        <v>634</v>
      </c>
      <c r="D382" s="10" t="s">
        <v>1062</v>
      </c>
      <c r="E382" s="40" t="s">
        <v>29</v>
      </c>
      <c r="F382" s="39"/>
      <c r="G382" s="40"/>
      <c r="H382" s="39"/>
      <c r="I382" s="45"/>
      <c r="J382" s="80">
        <v>381</v>
      </c>
    </row>
    <row r="383" spans="1:10" ht="30" x14ac:dyDescent="0.2">
      <c r="A383" s="13" t="s">
        <v>472</v>
      </c>
      <c r="B383" s="29" t="s">
        <v>198</v>
      </c>
      <c r="C383" s="10" t="s">
        <v>634</v>
      </c>
      <c r="D383" s="10" t="s">
        <v>1063</v>
      </c>
      <c r="E383" s="40" t="s">
        <v>29</v>
      </c>
      <c r="F383" s="39"/>
      <c r="G383" s="40"/>
      <c r="H383" s="39"/>
      <c r="I383" s="45"/>
      <c r="J383" s="80">
        <v>382</v>
      </c>
    </row>
    <row r="384" spans="1:10" ht="60" x14ac:dyDescent="0.2">
      <c r="A384" s="13" t="s">
        <v>473</v>
      </c>
      <c r="B384" s="29" t="s">
        <v>1187</v>
      </c>
      <c r="C384" s="10" t="s">
        <v>634</v>
      </c>
      <c r="D384" s="10" t="s">
        <v>1064</v>
      </c>
      <c r="E384" s="40" t="s">
        <v>29</v>
      </c>
      <c r="F384" s="39"/>
      <c r="G384" s="40"/>
      <c r="H384" s="39"/>
      <c r="I384" s="45"/>
      <c r="J384" s="80">
        <v>383</v>
      </c>
    </row>
    <row r="385" spans="1:10" x14ac:dyDescent="0.2">
      <c r="A385" s="13" t="s">
        <v>474</v>
      </c>
      <c r="B385" s="29" t="s">
        <v>199</v>
      </c>
      <c r="C385" s="10" t="s">
        <v>634</v>
      </c>
      <c r="D385" s="10" t="s">
        <v>1065</v>
      </c>
      <c r="E385" s="40" t="s">
        <v>29</v>
      </c>
      <c r="F385" s="39"/>
      <c r="G385" s="40"/>
      <c r="H385" s="39"/>
      <c r="I385" s="45"/>
      <c r="J385" s="80">
        <v>384</v>
      </c>
    </row>
    <row r="386" spans="1:10" x14ac:dyDescent="0.2">
      <c r="A386" s="13" t="s">
        <v>475</v>
      </c>
      <c r="B386" s="29" t="s">
        <v>200</v>
      </c>
      <c r="C386" s="10" t="s">
        <v>634</v>
      </c>
      <c r="D386" s="10" t="s">
        <v>1066</v>
      </c>
      <c r="E386" s="40" t="s">
        <v>29</v>
      </c>
      <c r="F386" s="39"/>
      <c r="G386" s="40"/>
      <c r="H386" s="39"/>
      <c r="I386" s="45"/>
      <c r="J386" s="80">
        <v>385</v>
      </c>
    </row>
    <row r="387" spans="1:10" ht="30" x14ac:dyDescent="0.2">
      <c r="A387" s="13" t="s">
        <v>476</v>
      </c>
      <c r="B387" s="29" t="s">
        <v>1189</v>
      </c>
      <c r="C387" s="10" t="s">
        <v>668</v>
      </c>
      <c r="D387" s="10" t="s">
        <v>1067</v>
      </c>
      <c r="E387" s="40" t="s">
        <v>29</v>
      </c>
      <c r="F387" s="39"/>
      <c r="G387" s="40"/>
      <c r="H387" s="39"/>
      <c r="I387" s="45"/>
      <c r="J387" s="80">
        <v>386</v>
      </c>
    </row>
    <row r="388" spans="1:10" ht="30" x14ac:dyDescent="0.2">
      <c r="A388" s="13" t="s">
        <v>477</v>
      </c>
      <c r="B388" s="29" t="s">
        <v>1190</v>
      </c>
      <c r="C388" s="10" t="s">
        <v>634</v>
      </c>
      <c r="D388" s="10" t="s">
        <v>1068</v>
      </c>
      <c r="E388" s="40" t="s">
        <v>29</v>
      </c>
      <c r="F388" s="39"/>
      <c r="G388" s="40"/>
      <c r="H388" s="39"/>
      <c r="I388" s="45"/>
      <c r="J388" s="80">
        <v>387</v>
      </c>
    </row>
    <row r="389" spans="1:10" ht="45" x14ac:dyDescent="0.2">
      <c r="A389" s="13" t="s">
        <v>478</v>
      </c>
      <c r="B389" s="29" t="s">
        <v>1191</v>
      </c>
      <c r="C389" s="10" t="s">
        <v>634</v>
      </c>
      <c r="D389" s="10" t="s">
        <v>1069</v>
      </c>
      <c r="E389" s="40" t="s">
        <v>29</v>
      </c>
      <c r="F389" s="39"/>
      <c r="G389" s="40"/>
      <c r="H389" s="39"/>
      <c r="I389" s="45"/>
      <c r="J389" s="80">
        <v>388</v>
      </c>
    </row>
    <row r="390" spans="1:10" x14ac:dyDescent="0.2">
      <c r="A390" s="13" t="s">
        <v>479</v>
      </c>
      <c r="B390" s="29" t="s">
        <v>1072</v>
      </c>
      <c r="C390" s="10" t="s">
        <v>634</v>
      </c>
      <c r="D390" s="10" t="s">
        <v>870</v>
      </c>
      <c r="E390" s="40" t="s">
        <v>32</v>
      </c>
      <c r="F390" s="39"/>
      <c r="G390" s="40"/>
      <c r="H390" s="39"/>
      <c r="I390" s="45"/>
      <c r="J390" s="80">
        <v>389</v>
      </c>
    </row>
    <row r="391" spans="1:10" ht="30.75" thickBot="1" x14ac:dyDescent="0.25">
      <c r="A391" s="13" t="s">
        <v>480</v>
      </c>
      <c r="B391" s="29" t="s">
        <v>1192</v>
      </c>
      <c r="C391" s="10" t="s">
        <v>500</v>
      </c>
      <c r="D391" s="10" t="s">
        <v>1070</v>
      </c>
      <c r="E391" s="40" t="s">
        <v>32</v>
      </c>
      <c r="F391" s="39"/>
      <c r="G391" s="40"/>
      <c r="H391" s="39"/>
      <c r="I391" s="45"/>
      <c r="J391" s="80">
        <v>390</v>
      </c>
    </row>
    <row r="392" spans="1:10" x14ac:dyDescent="0.2">
      <c r="A392" s="23" t="s">
        <v>810</v>
      </c>
      <c r="B392" s="24" t="s">
        <v>160</v>
      </c>
      <c r="C392" s="37"/>
      <c r="D392" s="24"/>
      <c r="E392" s="41"/>
      <c r="F392" s="24"/>
      <c r="G392" s="24"/>
      <c r="H392" s="24"/>
      <c r="I392" s="48" t="str">
        <f>IF(OR(E392="NR",ISBLANK(E392)),"",IFERROR(VLOOKUP(E392,rating!$G$3:$H$8,2,FALSE),""))</f>
        <v/>
      </c>
      <c r="J392" s="80">
        <v>391</v>
      </c>
    </row>
    <row r="393" spans="1:10" x14ac:dyDescent="0.2">
      <c r="A393" s="21"/>
      <c r="B393" s="22"/>
      <c r="C393" s="36"/>
      <c r="D393" s="22"/>
      <c r="E393" s="22"/>
      <c r="F393" s="22"/>
      <c r="G393" s="22"/>
      <c r="H393" s="22"/>
      <c r="I393" s="47"/>
      <c r="J393" s="80">
        <v>392</v>
      </c>
    </row>
    <row r="394" spans="1:10" ht="30" x14ac:dyDescent="0.2">
      <c r="A394" s="13" t="s">
        <v>481</v>
      </c>
      <c r="B394" s="29" t="s">
        <v>485</v>
      </c>
      <c r="C394" s="10" t="s">
        <v>632</v>
      </c>
      <c r="D394" s="10" t="s">
        <v>870</v>
      </c>
      <c r="E394" s="40" t="s">
        <v>29</v>
      </c>
      <c r="F394" s="39"/>
      <c r="G394" s="40"/>
      <c r="H394" s="39"/>
      <c r="I394" s="45"/>
      <c r="J394" s="80">
        <v>393</v>
      </c>
    </row>
    <row r="395" spans="1:10" ht="30.75" thickBot="1" x14ac:dyDescent="0.25">
      <c r="A395" s="13" t="s">
        <v>482</v>
      </c>
      <c r="B395" s="29" t="s">
        <v>1193</v>
      </c>
      <c r="C395" s="10" t="s">
        <v>632</v>
      </c>
      <c r="D395" s="10" t="s">
        <v>870</v>
      </c>
      <c r="E395" s="40" t="s">
        <v>29</v>
      </c>
      <c r="F395" s="39"/>
      <c r="G395" s="40"/>
      <c r="H395" s="39"/>
      <c r="I395" s="45"/>
      <c r="J395" s="80">
        <v>394</v>
      </c>
    </row>
    <row r="396" spans="1:10" x14ac:dyDescent="0.2">
      <c r="A396" s="23" t="s">
        <v>811</v>
      </c>
      <c r="B396" s="24" t="s">
        <v>161</v>
      </c>
      <c r="C396" s="37"/>
      <c r="D396" s="24"/>
      <c r="E396" s="41"/>
      <c r="F396" s="24"/>
      <c r="G396" s="24"/>
      <c r="H396" s="24"/>
      <c r="I396" s="48" t="str">
        <f>IF(OR(E396="NR",ISBLANK(E396)),"",IFERROR(VLOOKUP(E396,rating!$G$3:$H$8,2,FALSE),""))</f>
        <v/>
      </c>
      <c r="J396" s="80">
        <v>395</v>
      </c>
    </row>
    <row r="397" spans="1:10" x14ac:dyDescent="0.2">
      <c r="A397" s="21"/>
      <c r="B397" s="22"/>
      <c r="C397" s="36"/>
      <c r="D397" s="22"/>
      <c r="E397" s="22"/>
      <c r="F397" s="22"/>
      <c r="G397" s="22"/>
      <c r="H397" s="22"/>
      <c r="I397" s="47"/>
      <c r="J397" s="80">
        <v>396</v>
      </c>
    </row>
    <row r="398" spans="1:10" ht="45" x14ac:dyDescent="0.2">
      <c r="A398" s="13" t="s">
        <v>483</v>
      </c>
      <c r="B398" s="29" t="s">
        <v>645</v>
      </c>
      <c r="C398" s="10" t="s">
        <v>630</v>
      </c>
      <c r="D398" s="10" t="s">
        <v>1071</v>
      </c>
      <c r="E398" s="40" t="s">
        <v>29</v>
      </c>
      <c r="F398" s="39"/>
      <c r="G398" s="40"/>
      <c r="H398" s="39"/>
      <c r="I398" s="45"/>
      <c r="J398" s="80">
        <v>397</v>
      </c>
    </row>
    <row r="399" spans="1:10" ht="30" x14ac:dyDescent="0.2">
      <c r="A399" s="13" t="s">
        <v>484</v>
      </c>
      <c r="B399" s="29" t="s">
        <v>231</v>
      </c>
      <c r="C399" s="10" t="s">
        <v>631</v>
      </c>
      <c r="D399" s="10" t="s">
        <v>870</v>
      </c>
      <c r="E399" s="40" t="s">
        <v>29</v>
      </c>
      <c r="F399" s="39"/>
      <c r="G399" s="40"/>
      <c r="H399" s="39"/>
      <c r="I399" s="45"/>
      <c r="J399" s="80">
        <v>398</v>
      </c>
    </row>
    <row r="400" spans="1:10" x14ac:dyDescent="0.2">
      <c r="A400" s="13" t="s">
        <v>698</v>
      </c>
      <c r="B400" s="10" t="s">
        <v>731</v>
      </c>
      <c r="C400" s="10" t="s">
        <v>699</v>
      </c>
      <c r="D400" s="10" t="s">
        <v>870</v>
      </c>
      <c r="E400" s="40" t="s">
        <v>29</v>
      </c>
      <c r="F400" s="39"/>
      <c r="G400" s="40"/>
      <c r="H400" s="39"/>
      <c r="I400" s="45"/>
      <c r="J400" s="80">
        <v>399</v>
      </c>
    </row>
  </sheetData>
  <dataConsolidate/>
  <phoneticPr fontId="8" type="noConversion"/>
  <conditionalFormatting sqref="E3 E160:E166">
    <cfRule type="containsBlanks" dxfId="68" priority="115">
      <formula>LEN(TRIM(E3))=0</formula>
    </cfRule>
  </conditionalFormatting>
  <conditionalFormatting sqref="E5:E9">
    <cfRule type="containsBlanks" dxfId="67" priority="3">
      <formula>LEN(TRIM(E5))=0</formula>
    </cfRule>
  </conditionalFormatting>
  <conditionalFormatting sqref="E11">
    <cfRule type="containsBlanks" dxfId="66" priority="114">
      <formula>LEN(TRIM(E11))=0</formula>
    </cfRule>
  </conditionalFormatting>
  <conditionalFormatting sqref="E13:E21">
    <cfRule type="containsBlanks" dxfId="65" priority="4">
      <formula>LEN(TRIM(E13))=0</formula>
    </cfRule>
  </conditionalFormatting>
  <conditionalFormatting sqref="E23:E27">
    <cfRule type="containsBlanks" dxfId="64" priority="1">
      <formula>LEN(TRIM(E23))=0</formula>
    </cfRule>
  </conditionalFormatting>
  <conditionalFormatting sqref="E29">
    <cfRule type="containsBlanks" dxfId="63" priority="108">
      <formula>LEN(TRIM(E29))=0</formula>
    </cfRule>
  </conditionalFormatting>
  <conditionalFormatting sqref="E31:E43">
    <cfRule type="containsBlanks" dxfId="62" priority="58">
      <formula>LEN(TRIM(E31))=0</formula>
    </cfRule>
  </conditionalFormatting>
  <conditionalFormatting sqref="E45:E51">
    <cfRule type="containsBlanks" dxfId="61" priority="57">
      <formula>LEN(TRIM(E45))=0</formula>
    </cfRule>
  </conditionalFormatting>
  <conditionalFormatting sqref="E53:E57">
    <cfRule type="containsBlanks" dxfId="60" priority="56">
      <formula>LEN(TRIM(E53))=0</formula>
    </cfRule>
  </conditionalFormatting>
  <conditionalFormatting sqref="E59">
    <cfRule type="containsBlanks" dxfId="59" priority="55">
      <formula>LEN(TRIM(E59))=0</formula>
    </cfRule>
  </conditionalFormatting>
  <conditionalFormatting sqref="E61">
    <cfRule type="containsBlanks" dxfId="58" priority="104">
      <formula>LEN(TRIM(E61))=0</formula>
    </cfRule>
  </conditionalFormatting>
  <conditionalFormatting sqref="E63:E68">
    <cfRule type="containsBlanks" dxfId="57" priority="54">
      <formula>LEN(TRIM(E63))=0</formula>
    </cfRule>
  </conditionalFormatting>
  <conditionalFormatting sqref="E70:E73">
    <cfRule type="containsBlanks" dxfId="56" priority="53">
      <formula>LEN(TRIM(E70))=0</formula>
    </cfRule>
  </conditionalFormatting>
  <conditionalFormatting sqref="E75:E78">
    <cfRule type="containsBlanks" dxfId="55" priority="52">
      <formula>LEN(TRIM(E75))=0</formula>
    </cfRule>
  </conditionalFormatting>
  <conditionalFormatting sqref="E80:E82">
    <cfRule type="containsBlanks" dxfId="54" priority="51">
      <formula>LEN(TRIM(E80))=0</formula>
    </cfRule>
  </conditionalFormatting>
  <conditionalFormatting sqref="E84:E86">
    <cfRule type="containsBlanks" dxfId="53" priority="50">
      <formula>LEN(TRIM(E84))=0</formula>
    </cfRule>
  </conditionalFormatting>
  <conditionalFormatting sqref="E88">
    <cfRule type="containsBlanks" dxfId="52" priority="99">
      <formula>LEN(TRIM(E88))=0</formula>
    </cfRule>
  </conditionalFormatting>
  <conditionalFormatting sqref="E90:E93">
    <cfRule type="containsBlanks" dxfId="51" priority="49">
      <formula>LEN(TRIM(E90))=0</formula>
    </cfRule>
  </conditionalFormatting>
  <conditionalFormatting sqref="E95:E97">
    <cfRule type="containsBlanks" dxfId="50" priority="48">
      <formula>LEN(TRIM(E95))=0</formula>
    </cfRule>
  </conditionalFormatting>
  <conditionalFormatting sqref="E99:E103">
    <cfRule type="containsBlanks" dxfId="49" priority="47">
      <formula>LEN(TRIM(E99))=0</formula>
    </cfRule>
  </conditionalFormatting>
  <conditionalFormatting sqref="E105">
    <cfRule type="containsBlanks" dxfId="48" priority="46">
      <formula>LEN(TRIM(E105))=0</formula>
    </cfRule>
  </conditionalFormatting>
  <conditionalFormatting sqref="E107">
    <cfRule type="containsBlanks" dxfId="47" priority="95">
      <formula>LEN(TRIM(E107))=0</formula>
    </cfRule>
  </conditionalFormatting>
  <conditionalFormatting sqref="E109:E113">
    <cfRule type="containsBlanks" dxfId="46" priority="45">
      <formula>LEN(TRIM(E109))=0</formula>
    </cfRule>
  </conditionalFormatting>
  <conditionalFormatting sqref="E115:E117">
    <cfRule type="containsBlanks" dxfId="45" priority="44">
      <formula>LEN(TRIM(E115))=0</formula>
    </cfRule>
  </conditionalFormatting>
  <conditionalFormatting sqref="E119">
    <cfRule type="containsBlanks" dxfId="44" priority="93">
      <formula>LEN(TRIM(E119))=0</formula>
    </cfRule>
  </conditionalFormatting>
  <conditionalFormatting sqref="E121:E132">
    <cfRule type="containsBlanks" dxfId="43" priority="43">
      <formula>LEN(TRIM(E121))=0</formula>
    </cfRule>
  </conditionalFormatting>
  <conditionalFormatting sqref="E134:E135">
    <cfRule type="containsBlanks" dxfId="42" priority="42">
      <formula>LEN(TRIM(E134))=0</formula>
    </cfRule>
  </conditionalFormatting>
  <conditionalFormatting sqref="E137">
    <cfRule type="containsBlanks" dxfId="41" priority="91">
      <formula>LEN(TRIM(E137))=0</formula>
    </cfRule>
  </conditionalFormatting>
  <conditionalFormatting sqref="E139:E140">
    <cfRule type="containsBlanks" dxfId="40" priority="41">
      <formula>LEN(TRIM(E139))=0</formula>
    </cfRule>
  </conditionalFormatting>
  <conditionalFormatting sqref="E142:E148">
    <cfRule type="containsBlanks" dxfId="39" priority="40">
      <formula>LEN(TRIM(E142))=0</formula>
    </cfRule>
  </conditionalFormatting>
  <conditionalFormatting sqref="E150:E158">
    <cfRule type="containsBlanks" dxfId="38" priority="39">
      <formula>LEN(TRIM(E150))=0</formula>
    </cfRule>
  </conditionalFormatting>
  <conditionalFormatting sqref="E168:E174">
    <cfRule type="containsBlanks" dxfId="37" priority="37">
      <formula>LEN(TRIM(E168))=0</formula>
    </cfRule>
  </conditionalFormatting>
  <conditionalFormatting sqref="E176:E183">
    <cfRule type="containsBlanks" dxfId="36" priority="36">
      <formula>LEN(TRIM(E176))=0</formula>
    </cfRule>
  </conditionalFormatting>
  <conditionalFormatting sqref="E185:E187">
    <cfRule type="containsBlanks" dxfId="35" priority="35">
      <formula>LEN(TRIM(E185))=0</formula>
    </cfRule>
  </conditionalFormatting>
  <conditionalFormatting sqref="E189">
    <cfRule type="containsBlanks" dxfId="34" priority="84">
      <formula>LEN(TRIM(E189))=0</formula>
    </cfRule>
  </conditionalFormatting>
  <conditionalFormatting sqref="E191:E196">
    <cfRule type="containsBlanks" dxfId="33" priority="34">
      <formula>LEN(TRIM(E191))=0</formula>
    </cfRule>
  </conditionalFormatting>
  <conditionalFormatting sqref="E198:E205">
    <cfRule type="containsBlanks" dxfId="32" priority="33">
      <formula>LEN(TRIM(E198))=0</formula>
    </cfRule>
  </conditionalFormatting>
  <conditionalFormatting sqref="E207:E210">
    <cfRule type="containsBlanks" dxfId="31" priority="32">
      <formula>LEN(TRIM(E207))=0</formula>
    </cfRule>
  </conditionalFormatting>
  <conditionalFormatting sqref="E212:E214">
    <cfRule type="containsBlanks" dxfId="30" priority="31">
      <formula>LEN(TRIM(E212))=0</formula>
    </cfRule>
  </conditionalFormatting>
  <conditionalFormatting sqref="E216:E220">
    <cfRule type="containsBlanks" dxfId="29" priority="30">
      <formula>LEN(TRIM(E216))=0</formula>
    </cfRule>
  </conditionalFormatting>
  <conditionalFormatting sqref="E222:E227">
    <cfRule type="containsBlanks" dxfId="28" priority="29">
      <formula>LEN(TRIM(E222))=0</formula>
    </cfRule>
  </conditionalFormatting>
  <conditionalFormatting sqref="E229:E236">
    <cfRule type="containsBlanks" dxfId="27" priority="28">
      <formula>LEN(TRIM(E229))=0</formula>
    </cfRule>
  </conditionalFormatting>
  <conditionalFormatting sqref="E238:E247">
    <cfRule type="containsBlanks" dxfId="26" priority="27">
      <formula>LEN(TRIM(E238))=0</formula>
    </cfRule>
  </conditionalFormatting>
  <conditionalFormatting sqref="E249:E261">
    <cfRule type="containsBlanks" dxfId="25" priority="26">
      <formula>LEN(TRIM(E249))=0</formula>
    </cfRule>
  </conditionalFormatting>
  <conditionalFormatting sqref="E263:E271">
    <cfRule type="containsBlanks" dxfId="24" priority="25">
      <formula>LEN(TRIM(E263))=0</formula>
    </cfRule>
  </conditionalFormatting>
  <conditionalFormatting sqref="E273">
    <cfRule type="containsBlanks" dxfId="23" priority="74">
      <formula>LEN(TRIM(E273))=0</formula>
    </cfRule>
  </conditionalFormatting>
  <conditionalFormatting sqref="E275:E283">
    <cfRule type="containsBlanks" dxfId="22" priority="24">
      <formula>LEN(TRIM(E275))=0</formula>
    </cfRule>
  </conditionalFormatting>
  <conditionalFormatting sqref="E285">
    <cfRule type="containsBlanks" dxfId="21" priority="73">
      <formula>LEN(TRIM(E285))=0</formula>
    </cfRule>
  </conditionalFormatting>
  <conditionalFormatting sqref="E287:E290">
    <cfRule type="containsBlanks" dxfId="20" priority="23">
      <formula>LEN(TRIM(E287))=0</formula>
    </cfRule>
  </conditionalFormatting>
  <conditionalFormatting sqref="E292:E310">
    <cfRule type="containsBlanks" dxfId="19" priority="22">
      <formula>LEN(TRIM(E292))=0</formula>
    </cfRule>
  </conditionalFormatting>
  <conditionalFormatting sqref="E312:E314">
    <cfRule type="containsBlanks" dxfId="18" priority="21">
      <formula>LEN(TRIM(E312))=0</formula>
    </cfRule>
  </conditionalFormatting>
  <conditionalFormatting sqref="E316:E322">
    <cfRule type="containsBlanks" dxfId="17" priority="20">
      <formula>LEN(TRIM(E316))=0</formula>
    </cfRule>
  </conditionalFormatting>
  <conditionalFormatting sqref="E324:E335">
    <cfRule type="containsBlanks" dxfId="16" priority="19">
      <formula>LEN(TRIM(E324))=0</formula>
    </cfRule>
  </conditionalFormatting>
  <conditionalFormatting sqref="E337:E338">
    <cfRule type="containsBlanks" dxfId="15" priority="18">
      <formula>LEN(TRIM(E337))=0</formula>
    </cfRule>
  </conditionalFormatting>
  <conditionalFormatting sqref="E340">
    <cfRule type="containsBlanks" dxfId="14" priority="67">
      <formula>LEN(TRIM(E340))=0</formula>
    </cfRule>
  </conditionalFormatting>
  <conditionalFormatting sqref="E342:E355">
    <cfRule type="containsBlanks" dxfId="13" priority="17">
      <formula>LEN(TRIM(E342))=0</formula>
    </cfRule>
  </conditionalFormatting>
  <conditionalFormatting sqref="E357:E365">
    <cfRule type="containsBlanks" dxfId="12" priority="16">
      <formula>LEN(TRIM(E357))=0</formula>
    </cfRule>
  </conditionalFormatting>
  <conditionalFormatting sqref="E367:E377">
    <cfRule type="containsBlanks" dxfId="11" priority="15">
      <formula>LEN(TRIM(E367))=0</formula>
    </cfRule>
  </conditionalFormatting>
  <conditionalFormatting sqref="E379">
    <cfRule type="containsBlanks" dxfId="10" priority="64">
      <formula>LEN(TRIM(E379))=0</formula>
    </cfRule>
  </conditionalFormatting>
  <conditionalFormatting sqref="E381:E392">
    <cfRule type="containsBlanks" dxfId="9" priority="14">
      <formula>LEN(TRIM(E381))=0</formula>
    </cfRule>
  </conditionalFormatting>
  <conditionalFormatting sqref="E394:E396">
    <cfRule type="containsBlanks" dxfId="8" priority="13">
      <formula>LEN(TRIM(E394))=0</formula>
    </cfRule>
  </conditionalFormatting>
  <conditionalFormatting sqref="E398:E400">
    <cfRule type="containsBlanks" dxfId="7" priority="12">
      <formula>LEN(TRIM(E398))=0</formula>
    </cfRule>
  </conditionalFormatting>
  <conditionalFormatting sqref="G5:G9">
    <cfRule type="containsBlanks" dxfId="6" priority="11">
      <formula>LEN(TRIM(G5))=0</formula>
    </cfRule>
  </conditionalFormatting>
  <conditionalFormatting sqref="G13:G20 G23:G27">
    <cfRule type="containsBlanks" dxfId="5" priority="10">
      <formula>LEN(TRIM(G13))=0</formula>
    </cfRule>
  </conditionalFormatting>
  <conditionalFormatting sqref="G31:G42">
    <cfRule type="containsBlanks" dxfId="4" priority="9">
      <formula>LEN(TRIM(G31))=0</formula>
    </cfRule>
  </conditionalFormatting>
  <conditionalFormatting sqref="G45:G50 G53:G56 G59">
    <cfRule type="containsBlanks" dxfId="3" priority="8">
      <formula>LEN(TRIM(G45))=0</formula>
    </cfRule>
  </conditionalFormatting>
  <conditionalFormatting sqref="G63:G67 G70:G72 G75:G77">
    <cfRule type="containsBlanks" dxfId="2" priority="7">
      <formula>LEN(TRIM(G63))=0</formula>
    </cfRule>
  </conditionalFormatting>
  <conditionalFormatting sqref="G80:G81">
    <cfRule type="containsBlanks" dxfId="1" priority="5">
      <formula>LEN(TRIM(G80))=0</formula>
    </cfRule>
  </conditionalFormatting>
  <conditionalFormatting sqref="G84:G86 G90:G92 G95:G96 G99:G102 G105 G109:G112 G115:G117 G121:G131 G134:G135 G139 G142:G147 G150:G157 G160:G165 G168:G173 G176:G182 G185:G187 G191:G195 G198:G204 G207:G209 G212:G213 G216:G219 G222:G226 G229:G235 G238:G246 G249:G260 G263:G271 G275:G283 G287:G289 G292:G309 G312:G313 G316:G321 G324:G334 G337:G338 G342:G354 G357:G364 G367:G377 G381:G391 G394:G395 G398:G400">
    <cfRule type="containsBlanks" dxfId="0" priority="6">
      <formula>LEN(TRIM(G84))=0</formula>
    </cfRule>
  </conditionalFormatting>
  <dataValidations count="3">
    <dataValidation type="list" allowBlank="1" showInputMessage="1" showErrorMessage="1" sqref="E3 E11 E43 E21 E29 E51 E57 E61 E68 E73 E78 E82 E88 E93 E97 E103 E107 E113 E119 E132 E137 E140 E148 E158 E166 E174 E183 E189 E196 E205 E210 E214 E220 E227 E236 E247 E261 E273 E285 E290 E310 E314 E322 E335 E340 E355 E365 E379 E392 E396" xr:uid="{00000000-0002-0000-0200-000000000000}">
      <formula1>Reifegrad</formula1>
    </dataValidation>
    <dataValidation type="list" allowBlank="1" showInputMessage="1" showErrorMessage="1" sqref="E13:E20 E398:E400 E5:E9 E31:E42 E45:E50 E53:E56 E59 E63:E67 E70:E72 E75:E77 E80:E81 E84:E86 E90:E92 E95:E96 E99:E102 E105 E109:E112 E115:E117 E121:E131 E134:E135 E139 E142:E147 E150:E157 E160:E165 E168:E173 E176:E182 E185:E187 E191:E195 E198:E204 E207:E209 E212:E213 E216:E219 E222:E226 E229:E235 E238:E246 E249:E260 E263:E271 E275:E283 E287:E289 E292:E309 E312:E313 E316:E321 E324:E334 E337:E338 E342:E354 E357:E364 E367:E377 E381:E391 E394:E395 E23:E27" xr:uid="{00000000-0002-0000-0200-000001000000}">
      <formula1>SFB</formula1>
    </dataValidation>
    <dataValidation type="list" allowBlank="1" showInputMessage="1" showErrorMessage="1" sqref="G5:G9 G13:G20 G23:G27 G31:G42 G45:G50 G53:G56 G59 G63:G67 G70:G72 G75:G77 G80:G81 G84:G86 G90:G92 G95:G96 G99:G102 G105 G109:G112 G115:G117 G121:G131 G134:G135 G139 G142:G147 G150:G157 G160:G165 G168:G173 G176:G182 G185:G187 G191:G195 G198:G204 G207:G209 G212:G213 G216:G219 G222:G226 G229:G235 G238:G246 G249:G260 G263:G271 G275:G283 G287:G289 G292:G309 G312:G313 G316:G321 G324:G334 G337:G338 G342:G354 G357:G364 G367:G377 G381:G391 G394:G395 G398:G400" xr:uid="{00000000-0002-0000-0200-000002000000}">
      <formula1>IST</formula1>
    </dataValidation>
  </dataValidations>
  <pageMargins left="0.7" right="0.7" top="0.75" bottom="0.75" header="0.3" footer="0.3"/>
  <pageSetup orientation="portrait"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64F70-858F-4A2E-9CB0-D6E114A1A16B}">
  <dimension ref="A1"/>
  <sheetViews>
    <sheetView workbookViewId="0">
      <selection activeCell="L21" sqref="L21"/>
    </sheetView>
  </sheetViews>
  <sheetFormatPr baseColWidth="10" defaultColWidth="11.5703125" defaultRowHeight="15" x14ac:dyDescent="0.25"/>
  <cols>
    <col min="4" max="4" width="56.5703125" customWidth="1"/>
  </cols>
  <sheetData/>
  <pageMargins left="0.7" right="0.7" top="0.78740157499999996" bottom="0.78740157499999996"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00000"/>
  </sheetPr>
  <dimension ref="A1:U118"/>
  <sheetViews>
    <sheetView topLeftCell="A20" workbookViewId="0">
      <selection activeCell="T21" sqref="T21"/>
    </sheetView>
  </sheetViews>
  <sheetFormatPr baseColWidth="10" defaultColWidth="9.140625" defaultRowHeight="15" x14ac:dyDescent="0.25"/>
  <cols>
    <col min="3" max="3" width="56.5703125" customWidth="1"/>
    <col min="4" max="4" width="8.7109375" bestFit="1" customWidth="1"/>
    <col min="9" max="15" width="10" customWidth="1"/>
    <col min="18" max="18" width="61.28515625" bestFit="1" customWidth="1"/>
    <col min="19" max="19" width="15.140625" customWidth="1"/>
    <col min="20" max="21" width="25.28515625" customWidth="1"/>
  </cols>
  <sheetData>
    <row r="1" spans="1:21" x14ac:dyDescent="0.25">
      <c r="F1" s="49"/>
      <c r="G1" s="49" t="s">
        <v>757</v>
      </c>
      <c r="H1" s="49"/>
      <c r="I1" s="50"/>
      <c r="J1" s="50"/>
      <c r="K1" s="50"/>
      <c r="L1" s="50" t="s">
        <v>758</v>
      </c>
      <c r="M1" s="50"/>
      <c r="N1" s="50"/>
      <c r="O1" s="50"/>
    </row>
    <row r="2" spans="1:21" ht="33.75" x14ac:dyDescent="0.25">
      <c r="A2" s="51" t="s">
        <v>759</v>
      </c>
      <c r="B2" s="51" t="s">
        <v>0</v>
      </c>
      <c r="C2" s="51" t="s">
        <v>760</v>
      </c>
      <c r="D2" s="51" t="s">
        <v>13</v>
      </c>
      <c r="E2" s="51" t="s">
        <v>761</v>
      </c>
      <c r="F2" s="52" t="s">
        <v>25</v>
      </c>
      <c r="G2" s="53" t="s">
        <v>29</v>
      </c>
      <c r="H2" s="54" t="s">
        <v>32</v>
      </c>
      <c r="I2" s="64" t="s">
        <v>762</v>
      </c>
      <c r="J2" s="65" t="s">
        <v>26</v>
      </c>
      <c r="K2" s="65" t="s">
        <v>30</v>
      </c>
      <c r="L2" s="65" t="s">
        <v>33</v>
      </c>
      <c r="M2" s="65" t="s">
        <v>35</v>
      </c>
      <c r="N2" s="65" t="s">
        <v>36</v>
      </c>
      <c r="O2" s="66" t="s">
        <v>37</v>
      </c>
      <c r="Q2" s="52" t="s">
        <v>0</v>
      </c>
      <c r="R2" s="53" t="s">
        <v>813</v>
      </c>
      <c r="S2" s="53" t="s">
        <v>814</v>
      </c>
      <c r="T2" s="71" t="s">
        <v>815</v>
      </c>
      <c r="U2" s="72" t="s">
        <v>816</v>
      </c>
    </row>
    <row r="3" spans="1:21" x14ac:dyDescent="0.25">
      <c r="A3" s="56" t="s">
        <v>763</v>
      </c>
      <c r="B3" s="56" t="s">
        <v>65</v>
      </c>
      <c r="C3" s="56" t="s">
        <v>820</v>
      </c>
      <c r="D3" s="56" t="str">
        <f>VLOOKUP(A3,Table_SFB[],9,FALSE)</f>
        <v/>
      </c>
      <c r="E3" s="62">
        <f>COUNTIFS(Table_SFB[ID],B3&amp;"*")</f>
        <v>5</v>
      </c>
      <c r="F3" s="55">
        <f>COUNTIFS(Table_SFB[ID],B3&amp;"*",Table_SFB[Subkapitel Reifegrad &amp; Bewertung SFB],F$2)</f>
        <v>0</v>
      </c>
      <c r="G3" s="56">
        <f>COUNTIFS(Table_SFB[ID],B3&amp;"*",Table_SFB[Subkapitel Reifegrad &amp; Bewertung SFB],G$2)</f>
        <v>5</v>
      </c>
      <c r="H3" s="57">
        <f>COUNTIFS(Table_SFB[ID],B3&amp;"*",Table_SFB[Subkapitel Reifegrad &amp; Bewertung SFB],H$2)</f>
        <v>0</v>
      </c>
      <c r="I3" s="55">
        <f>COUNTIFS(Table_SFB[ID],B3&amp;"*",Table_SFB[Bewertung IST-Zustand
(Eigensicht)],"=")</f>
        <v>5</v>
      </c>
      <c r="J3" s="56">
        <f>COUNTIFS(Table_SFB[ID],B3&amp;"*",Table_SFB[Bewertung IST-Zustand
(Eigensicht)],J$2)</f>
        <v>0</v>
      </c>
      <c r="K3" s="56">
        <f>COUNTIFS(Table_SFB[ID],B3&amp;"*",Table_SFB[Bewertung IST-Zustand
(Eigensicht)],K$2)</f>
        <v>0</v>
      </c>
      <c r="L3" s="56">
        <f>COUNTIFS(Table_SFB[ID],B3&amp;"*",Table_SFB[Bewertung IST-Zustand
(Eigensicht)],L$2)</f>
        <v>0</v>
      </c>
      <c r="M3" s="56">
        <f>COUNTIFS(Table_SFB[ID],B3&amp;"*",Table_SFB[Bewertung IST-Zustand
(Eigensicht)],M$2)</f>
        <v>0</v>
      </c>
      <c r="N3" s="56">
        <f>COUNTIFS(Table_SFB[ID],B3&amp;"*",Table_SFB[Bewertung IST-Zustand
(Eigensicht)],N$2)</f>
        <v>0</v>
      </c>
      <c r="O3" s="57">
        <f>COUNTIFS(Table_SFB[ID],B3&amp;"*",Table_SFB[Bewertung IST-Zustand
(Eigensicht)],O$2)</f>
        <v>0</v>
      </c>
      <c r="Q3" s="58" t="s">
        <v>38</v>
      </c>
      <c r="R3" t="s">
        <v>63</v>
      </c>
      <c r="S3" s="67">
        <f>SUMIFS(Table_SFB[Subkapitel RG],Table_SFB[ID],Q3&amp;".*")</f>
        <v>0</v>
      </c>
      <c r="T3" s="68" t="e">
        <f>SUMIFS(Table_SFB[Subkapitel RG],Table_SFB[ID],Q3&amp;".*")/COUNTIFS(Table_SFB[ID],Q3&amp;".*",Table_SFB[Subkapitel RG],"&gt;=0")</f>
        <v>#DIV/0!</v>
      </c>
      <c r="U3" s="6">
        <v>2</v>
      </c>
    </row>
    <row r="4" spans="1:21" x14ac:dyDescent="0.25">
      <c r="A4" t="s">
        <v>764</v>
      </c>
      <c r="B4" t="s">
        <v>67</v>
      </c>
      <c r="C4" t="s">
        <v>821</v>
      </c>
      <c r="D4" t="str">
        <f>VLOOKUP(A4,Table_SFB[],9,FALSE)</f>
        <v/>
      </c>
      <c r="E4" s="63">
        <f>COUNTIFS(Table_SFB[ID],B4&amp;"*")</f>
        <v>8</v>
      </c>
      <c r="F4" s="58">
        <f>COUNTIFS(Table_SFB[ID],B4&amp;"*",Table_SFB[Subkapitel Reifegrad &amp; Bewertung SFB],F$2)</f>
        <v>0</v>
      </c>
      <c r="G4">
        <f>COUNTIFS(Table_SFB[ID],B4&amp;"*",Table_SFB[Subkapitel Reifegrad &amp; Bewertung SFB],G$2)</f>
        <v>7</v>
      </c>
      <c r="H4" s="6">
        <f>COUNTIFS(Table_SFB[ID],B4&amp;"*",Table_SFB[Subkapitel Reifegrad &amp; Bewertung SFB],H$2)</f>
        <v>1</v>
      </c>
      <c r="I4" s="58">
        <f>COUNTIFS(Table_SFB[ID],B4&amp;"*",Table_SFB[Bewertung IST-Zustand
(Eigensicht)],"=")</f>
        <v>8</v>
      </c>
      <c r="J4">
        <f>COUNTIFS(Table_SFB[ID],B4&amp;"*",Table_SFB[Bewertung IST-Zustand
(Eigensicht)],J$2)</f>
        <v>0</v>
      </c>
      <c r="K4">
        <f>COUNTIFS(Table_SFB[ID],B4&amp;"*",Table_SFB[Bewertung IST-Zustand
(Eigensicht)],K$2)</f>
        <v>0</v>
      </c>
      <c r="L4">
        <f>COUNTIFS(Table_SFB[ID],B4&amp;"*",Table_SFB[Bewertung IST-Zustand
(Eigensicht)],L$2)</f>
        <v>0</v>
      </c>
      <c r="M4">
        <f>COUNTIFS(Table_SFB[ID],B4&amp;"*",Table_SFB[Bewertung IST-Zustand
(Eigensicht)],M$2)</f>
        <v>0</v>
      </c>
      <c r="N4">
        <f>COUNTIFS(Table_SFB[ID],B4&amp;"*",Table_SFB[Bewertung IST-Zustand
(Eigensicht)],N$2)</f>
        <v>0</v>
      </c>
      <c r="O4" s="6">
        <f>COUNTIFS(Table_SFB[ID],B4&amp;"*",Table_SFB[Bewertung IST-Zustand
(Eigensicht)],O$2)</f>
        <v>0</v>
      </c>
      <c r="Q4" s="58" t="s">
        <v>48</v>
      </c>
      <c r="R4" t="s">
        <v>66</v>
      </c>
      <c r="S4" s="67">
        <f>SUMIFS(Table_SFB[Subkapitel RG],Table_SFB[ID],Q4&amp;".*")</f>
        <v>0</v>
      </c>
      <c r="T4" s="68" t="e">
        <f>SUMIFS(Table_SFB[Subkapitel RG],Table_SFB[ID],Q4&amp;".*")/COUNTIFS(Table_SFB[ID],Q4&amp;".*",Table_SFB[Subkapitel RG],"&gt;=0")</f>
        <v>#DIV/0!</v>
      </c>
      <c r="U4" s="6">
        <v>2</v>
      </c>
    </row>
    <row r="5" spans="1:21" x14ac:dyDescent="0.25">
      <c r="A5" t="s">
        <v>765</v>
      </c>
      <c r="B5" t="s">
        <v>69</v>
      </c>
      <c r="C5" t="s">
        <v>822</v>
      </c>
      <c r="D5" t="str">
        <f>VLOOKUP(A5,Table_SFB[],9,FALSE)</f>
        <v/>
      </c>
      <c r="E5" s="63">
        <f>COUNTIFS(Table_SFB[ID],B5&amp;"*")</f>
        <v>5</v>
      </c>
      <c r="F5" s="58">
        <f>COUNTIFS(Table_SFB[ID],B5&amp;"*",Table_SFB[Subkapitel Reifegrad &amp; Bewertung SFB],F$2)</f>
        <v>0</v>
      </c>
      <c r="G5">
        <f>COUNTIFS(Table_SFB[ID],B5&amp;"*",Table_SFB[Subkapitel Reifegrad &amp; Bewertung SFB],G$2)</f>
        <v>5</v>
      </c>
      <c r="H5" s="6">
        <f>COUNTIFS(Table_SFB[ID],B5&amp;"*",Table_SFB[Subkapitel Reifegrad &amp; Bewertung SFB],H$2)</f>
        <v>0</v>
      </c>
      <c r="I5" s="58">
        <f>COUNTIFS(Table_SFB[ID],B5&amp;"*",Table_SFB[Bewertung IST-Zustand
(Eigensicht)],"=")</f>
        <v>5</v>
      </c>
      <c r="J5">
        <f>COUNTIFS(Table_SFB[ID],B5&amp;"*",Table_SFB[Bewertung IST-Zustand
(Eigensicht)],J$2)</f>
        <v>0</v>
      </c>
      <c r="K5">
        <f>COUNTIFS(Table_SFB[ID],B5&amp;"*",Table_SFB[Bewertung IST-Zustand
(Eigensicht)],K$2)</f>
        <v>0</v>
      </c>
      <c r="L5">
        <f>COUNTIFS(Table_SFB[ID],B5&amp;"*",Table_SFB[Bewertung IST-Zustand
(Eigensicht)],L$2)</f>
        <v>0</v>
      </c>
      <c r="M5">
        <f>COUNTIFS(Table_SFB[ID],B5&amp;"*",Table_SFB[Bewertung IST-Zustand
(Eigensicht)],M$2)</f>
        <v>0</v>
      </c>
      <c r="N5">
        <f>COUNTIFS(Table_SFB[ID],B5&amp;"*",Table_SFB[Bewertung IST-Zustand
(Eigensicht)],N$2)</f>
        <v>0</v>
      </c>
      <c r="O5" s="6">
        <f>COUNTIFS(Table_SFB[ID],B5&amp;"*",Table_SFB[Bewertung IST-Zustand
(Eigensicht)],O$2)</f>
        <v>0</v>
      </c>
      <c r="Q5" s="58" t="s">
        <v>49</v>
      </c>
      <c r="R5" t="s">
        <v>70</v>
      </c>
      <c r="S5" s="67">
        <f>SUMIFS(Table_SFB[Subkapitel RG],Table_SFB[ID],Q5&amp;".*")</f>
        <v>0</v>
      </c>
      <c r="T5" s="68" t="e">
        <f>SUMIFS(Table_SFB[Subkapitel RG],Table_SFB[ID],Q5&amp;".*")/COUNTIFS(Table_SFB[ID],Q5&amp;".*",Table_SFB[Subkapitel RG],"&gt;=0")</f>
        <v>#DIV/0!</v>
      </c>
      <c r="U5" s="6">
        <v>2</v>
      </c>
    </row>
    <row r="6" spans="1:21" x14ac:dyDescent="0.25">
      <c r="A6" t="s">
        <v>766</v>
      </c>
      <c r="B6" t="s">
        <v>165</v>
      </c>
      <c r="C6" t="s">
        <v>823</v>
      </c>
      <c r="D6" t="str">
        <f>VLOOKUP(A6,Table_SFB[],9,FALSE)</f>
        <v/>
      </c>
      <c r="E6" s="63">
        <f>COUNTIFS(Table_SFB[ID],B6&amp;"*")</f>
        <v>12</v>
      </c>
      <c r="F6" s="58">
        <f>COUNTIFS(Table_SFB[ID],B6&amp;"*",Table_SFB[Subkapitel Reifegrad &amp; Bewertung SFB],F$2)</f>
        <v>0</v>
      </c>
      <c r="G6">
        <f>COUNTIFS(Table_SFB[ID],B6&amp;"*",Table_SFB[Subkapitel Reifegrad &amp; Bewertung SFB],G$2)</f>
        <v>12</v>
      </c>
      <c r="H6" s="6">
        <f>COUNTIFS(Table_SFB[ID],B6&amp;"*",Table_SFB[Subkapitel Reifegrad &amp; Bewertung SFB],H$2)</f>
        <v>0</v>
      </c>
      <c r="I6" s="58">
        <f>COUNTIFS(Table_SFB[ID],B6&amp;"*",Table_SFB[Bewertung IST-Zustand
(Eigensicht)],"=")</f>
        <v>12</v>
      </c>
      <c r="J6">
        <f>COUNTIFS(Table_SFB[ID],B6&amp;"*",Table_SFB[Bewertung IST-Zustand
(Eigensicht)],J$2)</f>
        <v>0</v>
      </c>
      <c r="K6">
        <f>COUNTIFS(Table_SFB[ID],B6&amp;"*",Table_SFB[Bewertung IST-Zustand
(Eigensicht)],K$2)</f>
        <v>0</v>
      </c>
      <c r="L6">
        <f>COUNTIFS(Table_SFB[ID],B6&amp;"*",Table_SFB[Bewertung IST-Zustand
(Eigensicht)],L$2)</f>
        <v>0</v>
      </c>
      <c r="M6">
        <f>COUNTIFS(Table_SFB[ID],B6&amp;"*",Table_SFB[Bewertung IST-Zustand
(Eigensicht)],M$2)</f>
        <v>0</v>
      </c>
      <c r="N6">
        <f>COUNTIFS(Table_SFB[ID],B6&amp;"*",Table_SFB[Bewertung IST-Zustand
(Eigensicht)],N$2)</f>
        <v>0</v>
      </c>
      <c r="O6" s="6">
        <f>COUNTIFS(Table_SFB[ID],B6&amp;"*",Table_SFB[Bewertung IST-Zustand
(Eigensicht)],O$2)</f>
        <v>0</v>
      </c>
      <c r="Q6" s="58" t="s">
        <v>53</v>
      </c>
      <c r="R6" t="s">
        <v>78</v>
      </c>
      <c r="S6" s="67">
        <f>SUMIFS(Table_SFB[Subkapitel RG],Table_SFB[ID],Q6&amp;".*")</f>
        <v>0</v>
      </c>
      <c r="T6" s="68" t="e">
        <f>SUMIFS(Table_SFB[Subkapitel RG],Table_SFB[ID],Q6&amp;".*")/COUNTIFS(Table_SFB[ID],Q6&amp;".*",Table_SFB[Subkapitel RG],"&gt;=0")</f>
        <v>#DIV/0!</v>
      </c>
      <c r="U6" s="6">
        <v>2</v>
      </c>
    </row>
    <row r="7" spans="1:21" x14ac:dyDescent="0.25">
      <c r="A7" t="s">
        <v>767</v>
      </c>
      <c r="B7" t="s">
        <v>73</v>
      </c>
      <c r="C7" t="s">
        <v>824</v>
      </c>
      <c r="D7" t="str">
        <f>VLOOKUP(A7,Table_SFB[],9,FALSE)</f>
        <v/>
      </c>
      <c r="E7" s="63">
        <f>COUNTIFS(Table_SFB[ID],B7&amp;"*")</f>
        <v>6</v>
      </c>
      <c r="F7" s="58">
        <f>COUNTIFS(Table_SFB[ID],B7&amp;"*",Table_SFB[Subkapitel Reifegrad &amp; Bewertung SFB],F$2)</f>
        <v>0</v>
      </c>
      <c r="G7">
        <f>COUNTIFS(Table_SFB[ID],B7&amp;"*",Table_SFB[Subkapitel Reifegrad &amp; Bewertung SFB],G$2)</f>
        <v>5</v>
      </c>
      <c r="H7" s="6">
        <f>COUNTIFS(Table_SFB[ID],B7&amp;"*",Table_SFB[Subkapitel Reifegrad &amp; Bewertung SFB],H$2)</f>
        <v>1</v>
      </c>
      <c r="I7" s="58">
        <f>COUNTIFS(Table_SFB[ID],B7&amp;"*",Table_SFB[Bewertung IST-Zustand
(Eigensicht)],"=")</f>
        <v>6</v>
      </c>
      <c r="J7">
        <f>COUNTIFS(Table_SFB[ID],B7&amp;"*",Table_SFB[Bewertung IST-Zustand
(Eigensicht)],J$2)</f>
        <v>0</v>
      </c>
      <c r="K7">
        <f>COUNTIFS(Table_SFB[ID],B7&amp;"*",Table_SFB[Bewertung IST-Zustand
(Eigensicht)],K$2)</f>
        <v>0</v>
      </c>
      <c r="L7">
        <f>COUNTIFS(Table_SFB[ID],B7&amp;"*",Table_SFB[Bewertung IST-Zustand
(Eigensicht)],L$2)</f>
        <v>0</v>
      </c>
      <c r="M7">
        <f>COUNTIFS(Table_SFB[ID],B7&amp;"*",Table_SFB[Bewertung IST-Zustand
(Eigensicht)],M$2)</f>
        <v>0</v>
      </c>
      <c r="N7">
        <f>COUNTIFS(Table_SFB[ID],B7&amp;"*",Table_SFB[Bewertung IST-Zustand
(Eigensicht)],N$2)</f>
        <v>0</v>
      </c>
      <c r="O7" s="6">
        <f>COUNTIFS(Table_SFB[ID],B7&amp;"*",Table_SFB[Bewertung IST-Zustand
(Eigensicht)],O$2)</f>
        <v>0</v>
      </c>
      <c r="Q7" s="58" t="s">
        <v>55</v>
      </c>
      <c r="R7" t="s">
        <v>47</v>
      </c>
      <c r="S7" s="67">
        <f>SUMIFS(Table_SFB[Subkapitel RG],Table_SFB[ID],Q7&amp;".*")</f>
        <v>0</v>
      </c>
      <c r="T7" s="68" t="e">
        <f>SUMIFS(Table_SFB[Subkapitel RG],Table_SFB[ID],Q7&amp;".*")/COUNTIFS(Table_SFB[ID],Q7&amp;".*",Table_SFB[Subkapitel RG],"&gt;=0")</f>
        <v>#DIV/0!</v>
      </c>
      <c r="U7" s="6">
        <v>2</v>
      </c>
    </row>
    <row r="8" spans="1:21" x14ac:dyDescent="0.25">
      <c r="A8" t="s">
        <v>768</v>
      </c>
      <c r="B8" t="s">
        <v>74</v>
      </c>
      <c r="C8" t="s">
        <v>825</v>
      </c>
      <c r="D8" t="str">
        <f>VLOOKUP(A8,Table_SFB[],9,FALSE)</f>
        <v/>
      </c>
      <c r="E8" s="63">
        <f>COUNTIFS(Table_SFB[ID],B8&amp;"*")</f>
        <v>4</v>
      </c>
      <c r="F8" s="58">
        <f>COUNTIFS(Table_SFB[ID],B8&amp;"*",Table_SFB[Subkapitel Reifegrad &amp; Bewertung SFB],F$2)</f>
        <v>0</v>
      </c>
      <c r="G8">
        <f>COUNTIFS(Table_SFB[ID],B8&amp;"*",Table_SFB[Subkapitel Reifegrad &amp; Bewertung SFB],G$2)</f>
        <v>4</v>
      </c>
      <c r="H8" s="6">
        <f>COUNTIFS(Table_SFB[ID],B8&amp;"*",Table_SFB[Subkapitel Reifegrad &amp; Bewertung SFB],H$2)</f>
        <v>0</v>
      </c>
      <c r="I8" s="58">
        <f>COUNTIFS(Table_SFB[ID],B8&amp;"*",Table_SFB[Bewertung IST-Zustand
(Eigensicht)],"=")</f>
        <v>4</v>
      </c>
      <c r="J8">
        <f>COUNTIFS(Table_SFB[ID],B8&amp;"*",Table_SFB[Bewertung IST-Zustand
(Eigensicht)],J$2)</f>
        <v>0</v>
      </c>
      <c r="K8">
        <f>COUNTIFS(Table_SFB[ID],B8&amp;"*",Table_SFB[Bewertung IST-Zustand
(Eigensicht)],K$2)</f>
        <v>0</v>
      </c>
      <c r="L8">
        <f>COUNTIFS(Table_SFB[ID],B8&amp;"*",Table_SFB[Bewertung IST-Zustand
(Eigensicht)],L$2)</f>
        <v>0</v>
      </c>
      <c r="M8">
        <f>COUNTIFS(Table_SFB[ID],B8&amp;"*",Table_SFB[Bewertung IST-Zustand
(Eigensicht)],M$2)</f>
        <v>0</v>
      </c>
      <c r="N8">
        <f>COUNTIFS(Table_SFB[ID],B8&amp;"*",Table_SFB[Bewertung IST-Zustand
(Eigensicht)],N$2)</f>
        <v>0</v>
      </c>
      <c r="O8" s="6">
        <f>COUNTIFS(Table_SFB[ID],B8&amp;"*",Table_SFB[Bewertung IST-Zustand
(Eigensicht)],O$2)</f>
        <v>0</v>
      </c>
      <c r="Q8" s="58" t="s">
        <v>56</v>
      </c>
      <c r="R8" t="s">
        <v>96</v>
      </c>
      <c r="S8" s="67">
        <f>SUMIFS(Table_SFB[Subkapitel RG],Table_SFB[ID],Q8&amp;".*")</f>
        <v>0</v>
      </c>
      <c r="T8" s="68" t="e">
        <f>SUMIFS(Table_SFB[Subkapitel RG],Table_SFB[ID],Q8&amp;".*")/COUNTIFS(Table_SFB[ID],Q8&amp;".*",Table_SFB[Subkapitel RG],"&gt;=0")</f>
        <v>#DIV/0!</v>
      </c>
      <c r="U8" s="6">
        <v>2</v>
      </c>
    </row>
    <row r="9" spans="1:21" x14ac:dyDescent="0.25">
      <c r="A9" t="s">
        <v>769</v>
      </c>
      <c r="B9" t="s">
        <v>77</v>
      </c>
      <c r="C9" t="s">
        <v>826</v>
      </c>
      <c r="D9" t="str">
        <f>VLOOKUP(A9,Table_SFB[],9,FALSE)</f>
        <v/>
      </c>
      <c r="E9" s="63">
        <f>COUNTIFS(Table_SFB[ID],B9&amp;"*")</f>
        <v>1</v>
      </c>
      <c r="F9" s="58">
        <f>COUNTIFS(Table_SFB[ID],B9&amp;"*",Table_SFB[Subkapitel Reifegrad &amp; Bewertung SFB],F$2)</f>
        <v>0</v>
      </c>
      <c r="G9">
        <f>COUNTIFS(Table_SFB[ID],B9&amp;"*",Table_SFB[Subkapitel Reifegrad &amp; Bewertung SFB],G$2)</f>
        <v>1</v>
      </c>
      <c r="H9" s="6">
        <f>COUNTIFS(Table_SFB[ID],B9&amp;"*",Table_SFB[Subkapitel Reifegrad &amp; Bewertung SFB],H$2)</f>
        <v>0</v>
      </c>
      <c r="I9" s="58">
        <f>COUNTIFS(Table_SFB[ID],B9&amp;"*",Table_SFB[Bewertung IST-Zustand
(Eigensicht)],"=")</f>
        <v>1</v>
      </c>
      <c r="J9">
        <f>COUNTIFS(Table_SFB[ID],B9&amp;"*",Table_SFB[Bewertung IST-Zustand
(Eigensicht)],J$2)</f>
        <v>0</v>
      </c>
      <c r="K9">
        <f>COUNTIFS(Table_SFB[ID],B9&amp;"*",Table_SFB[Bewertung IST-Zustand
(Eigensicht)],K$2)</f>
        <v>0</v>
      </c>
      <c r="L9">
        <f>COUNTIFS(Table_SFB[ID],B9&amp;"*",Table_SFB[Bewertung IST-Zustand
(Eigensicht)],L$2)</f>
        <v>0</v>
      </c>
      <c r="M9">
        <f>COUNTIFS(Table_SFB[ID],B9&amp;"*",Table_SFB[Bewertung IST-Zustand
(Eigensicht)],M$2)</f>
        <v>0</v>
      </c>
      <c r="N9">
        <f>COUNTIFS(Table_SFB[ID],B9&amp;"*",Table_SFB[Bewertung IST-Zustand
(Eigensicht)],N$2)</f>
        <v>0</v>
      </c>
      <c r="O9" s="6">
        <f>COUNTIFS(Table_SFB[ID],B9&amp;"*",Table_SFB[Bewertung IST-Zustand
(Eigensicht)],O$2)</f>
        <v>0</v>
      </c>
      <c r="Q9" s="58" t="s">
        <v>57</v>
      </c>
      <c r="R9" t="s">
        <v>99</v>
      </c>
      <c r="S9" s="67">
        <f>SUMIFS(Table_SFB[Subkapitel RG],Table_SFB[ID],Q9&amp;".*")</f>
        <v>0</v>
      </c>
      <c r="T9" s="68" t="e">
        <f>SUMIFS(Table_SFB[Subkapitel RG],Table_SFB[ID],Q9&amp;".*")/COUNTIFS(Table_SFB[ID],Q9&amp;".*",Table_SFB[Subkapitel RG],"&gt;=0")</f>
        <v>#DIV/0!</v>
      </c>
      <c r="U9" s="6">
        <v>2</v>
      </c>
    </row>
    <row r="10" spans="1:21" x14ac:dyDescent="0.25">
      <c r="A10" t="s">
        <v>770</v>
      </c>
      <c r="B10" t="s">
        <v>83</v>
      </c>
      <c r="C10" t="s">
        <v>827</v>
      </c>
      <c r="D10" t="str">
        <f>VLOOKUP(A10,Table_SFB[],9,FALSE)</f>
        <v/>
      </c>
      <c r="E10" s="63">
        <f>COUNTIFS(Table_SFB[ID],B10&amp;"*")</f>
        <v>5</v>
      </c>
      <c r="F10" s="58">
        <f>COUNTIFS(Table_SFB[ID],B10&amp;"*",Table_SFB[Subkapitel Reifegrad &amp; Bewertung SFB],F$2)</f>
        <v>0</v>
      </c>
      <c r="G10">
        <f>COUNTIFS(Table_SFB[ID],B10&amp;"*",Table_SFB[Subkapitel Reifegrad &amp; Bewertung SFB],G$2)</f>
        <v>5</v>
      </c>
      <c r="H10" s="6">
        <f>COUNTIFS(Table_SFB[ID],B10&amp;"*",Table_SFB[Subkapitel Reifegrad &amp; Bewertung SFB],H$2)</f>
        <v>0</v>
      </c>
      <c r="I10" s="58">
        <f>COUNTIFS(Table_SFB[ID],B10&amp;"*",Table_SFB[Bewertung IST-Zustand
(Eigensicht)],"=")</f>
        <v>5</v>
      </c>
      <c r="J10">
        <f>COUNTIFS(Table_SFB[ID],B10&amp;"*",Table_SFB[Bewertung IST-Zustand
(Eigensicht)],J$2)</f>
        <v>0</v>
      </c>
      <c r="K10">
        <f>COUNTIFS(Table_SFB[ID],B10&amp;"*",Table_SFB[Bewertung IST-Zustand
(Eigensicht)],K$2)</f>
        <v>0</v>
      </c>
      <c r="L10">
        <f>COUNTIFS(Table_SFB[ID],B10&amp;"*",Table_SFB[Bewertung IST-Zustand
(Eigensicht)],L$2)</f>
        <v>0</v>
      </c>
      <c r="M10">
        <f>COUNTIFS(Table_SFB[ID],B10&amp;"*",Table_SFB[Bewertung IST-Zustand
(Eigensicht)],M$2)</f>
        <v>0</v>
      </c>
      <c r="N10">
        <f>COUNTIFS(Table_SFB[ID],B10&amp;"*",Table_SFB[Bewertung IST-Zustand
(Eigensicht)],N$2)</f>
        <v>0</v>
      </c>
      <c r="O10" s="6">
        <f>COUNTIFS(Table_SFB[ID],B10&amp;"*",Table_SFB[Bewertung IST-Zustand
(Eigensicht)],O$2)</f>
        <v>0</v>
      </c>
      <c r="Q10" s="58" t="s">
        <v>58</v>
      </c>
      <c r="R10" t="s">
        <v>104</v>
      </c>
      <c r="S10" s="67">
        <f>SUMIFS(Table_SFB[Subkapitel RG],Table_SFB[ID],Q10&amp;".*")</f>
        <v>0</v>
      </c>
      <c r="T10" s="68" t="e">
        <f>SUMIFS(Table_SFB[Subkapitel RG],Table_SFB[ID],Q10&amp;".*")/COUNTIFS(Table_SFB[ID],Q10&amp;".*",Table_SFB[Subkapitel RG],"&gt;=0")</f>
        <v>#DIV/0!</v>
      </c>
      <c r="U10" s="6">
        <v>2</v>
      </c>
    </row>
    <row r="11" spans="1:21" x14ac:dyDescent="0.25">
      <c r="A11" t="s">
        <v>771</v>
      </c>
      <c r="B11" t="s">
        <v>84</v>
      </c>
      <c r="C11" t="s">
        <v>828</v>
      </c>
      <c r="D11" t="str">
        <f>VLOOKUP(A11,Table_SFB[],9,FALSE)</f>
        <v/>
      </c>
      <c r="E11" s="63">
        <f>COUNTIFS(Table_SFB[ID],B11&amp;"*")</f>
        <v>3</v>
      </c>
      <c r="F11" s="58">
        <f>COUNTIFS(Table_SFB[ID],B11&amp;"*",Table_SFB[Subkapitel Reifegrad &amp; Bewertung SFB],F$2)</f>
        <v>0</v>
      </c>
      <c r="G11">
        <f>COUNTIFS(Table_SFB[ID],B11&amp;"*",Table_SFB[Subkapitel Reifegrad &amp; Bewertung SFB],G$2)</f>
        <v>3</v>
      </c>
      <c r="H11" s="6">
        <f>COUNTIFS(Table_SFB[ID],B11&amp;"*",Table_SFB[Subkapitel Reifegrad &amp; Bewertung SFB],H$2)</f>
        <v>0</v>
      </c>
      <c r="I11" s="58">
        <f>COUNTIFS(Table_SFB[ID],B11&amp;"*",Table_SFB[Bewertung IST-Zustand
(Eigensicht)],"=")</f>
        <v>3</v>
      </c>
      <c r="J11">
        <f>COUNTIFS(Table_SFB[ID],B11&amp;"*",Table_SFB[Bewertung IST-Zustand
(Eigensicht)],J$2)</f>
        <v>0</v>
      </c>
      <c r="K11">
        <f>COUNTIFS(Table_SFB[ID],B11&amp;"*",Table_SFB[Bewertung IST-Zustand
(Eigensicht)],K$2)</f>
        <v>0</v>
      </c>
      <c r="L11">
        <f>COUNTIFS(Table_SFB[ID],B11&amp;"*",Table_SFB[Bewertung IST-Zustand
(Eigensicht)],L$2)</f>
        <v>0</v>
      </c>
      <c r="M11">
        <f>COUNTIFS(Table_SFB[ID],B11&amp;"*",Table_SFB[Bewertung IST-Zustand
(Eigensicht)],M$2)</f>
        <v>0</v>
      </c>
      <c r="N11">
        <f>COUNTIFS(Table_SFB[ID],B11&amp;"*",Table_SFB[Bewertung IST-Zustand
(Eigensicht)],N$2)</f>
        <v>0</v>
      </c>
      <c r="O11" s="6">
        <f>COUNTIFS(Table_SFB[ID],B11&amp;"*",Table_SFB[Bewertung IST-Zustand
(Eigensicht)],O$2)</f>
        <v>0</v>
      </c>
      <c r="Q11" s="58" t="s">
        <v>59</v>
      </c>
      <c r="R11" t="s">
        <v>118</v>
      </c>
      <c r="S11" s="67">
        <f>SUMIFS(Table_SFB[Subkapitel RG],Table_SFB[ID],Q11&amp;".*")</f>
        <v>0</v>
      </c>
      <c r="T11" s="68" t="e">
        <f>SUMIFS(Table_SFB[Subkapitel RG],Table_SFB[ID],Q11&amp;".*")/COUNTIFS(Table_SFB[ID],Q11&amp;".*",Table_SFB[Subkapitel RG],"&gt;=0")</f>
        <v>#DIV/0!</v>
      </c>
      <c r="U11" s="6">
        <v>2</v>
      </c>
    </row>
    <row r="12" spans="1:21" x14ac:dyDescent="0.25">
      <c r="A12" t="s">
        <v>772</v>
      </c>
      <c r="B12" t="s">
        <v>85</v>
      </c>
      <c r="C12" t="s">
        <v>829</v>
      </c>
      <c r="D12" t="str">
        <f>VLOOKUP(A12,Table_SFB[],9,FALSE)</f>
        <v/>
      </c>
      <c r="E12" s="63">
        <f>COUNTIFS(Table_SFB[ID],B12&amp;"*")</f>
        <v>3</v>
      </c>
      <c r="F12" s="58">
        <f>COUNTIFS(Table_SFB[ID],B12&amp;"*",Table_SFB[Subkapitel Reifegrad &amp; Bewertung SFB],F$2)</f>
        <v>0</v>
      </c>
      <c r="G12">
        <f>COUNTIFS(Table_SFB[ID],B12&amp;"*",Table_SFB[Subkapitel Reifegrad &amp; Bewertung SFB],G$2)</f>
        <v>3</v>
      </c>
      <c r="H12" s="6">
        <f>COUNTIFS(Table_SFB[ID],B12&amp;"*",Table_SFB[Subkapitel Reifegrad &amp; Bewertung SFB],H$2)</f>
        <v>0</v>
      </c>
      <c r="I12" s="58">
        <f>COUNTIFS(Table_SFB[ID],B12&amp;"*",Table_SFB[Bewertung IST-Zustand
(Eigensicht)],"=")</f>
        <v>3</v>
      </c>
      <c r="J12">
        <f>COUNTIFS(Table_SFB[ID],B12&amp;"*",Table_SFB[Bewertung IST-Zustand
(Eigensicht)],J$2)</f>
        <v>0</v>
      </c>
      <c r="K12">
        <f>COUNTIFS(Table_SFB[ID],B12&amp;"*",Table_SFB[Bewertung IST-Zustand
(Eigensicht)],K$2)</f>
        <v>0</v>
      </c>
      <c r="L12">
        <f>COUNTIFS(Table_SFB[ID],B12&amp;"*",Table_SFB[Bewertung IST-Zustand
(Eigensicht)],L$2)</f>
        <v>0</v>
      </c>
      <c r="M12">
        <f>COUNTIFS(Table_SFB[ID],B12&amp;"*",Table_SFB[Bewertung IST-Zustand
(Eigensicht)],M$2)</f>
        <v>0</v>
      </c>
      <c r="N12">
        <f>COUNTIFS(Table_SFB[ID],B12&amp;"*",Table_SFB[Bewertung IST-Zustand
(Eigensicht)],N$2)</f>
        <v>0</v>
      </c>
      <c r="O12" s="6">
        <f>COUNTIFS(Table_SFB[ID],B12&amp;"*",Table_SFB[Bewertung IST-Zustand
(Eigensicht)],O$2)</f>
        <v>0</v>
      </c>
      <c r="Q12" s="58" t="s">
        <v>60</v>
      </c>
      <c r="R12" t="s">
        <v>52</v>
      </c>
      <c r="S12" s="67">
        <f>SUMIFS(Table_SFB[Subkapitel RG],Table_SFB[ID],Q12&amp;".*")</f>
        <v>0</v>
      </c>
      <c r="T12" s="68" t="e">
        <f>SUMIFS(Table_SFB[Subkapitel RG],Table_SFB[ID],Q12&amp;".*")/COUNTIFS(Table_SFB[ID],Q12&amp;".*",Table_SFB[Subkapitel RG],"&gt;=0")</f>
        <v>#DIV/0!</v>
      </c>
      <c r="U12" s="6">
        <v>2</v>
      </c>
    </row>
    <row r="13" spans="1:21" x14ac:dyDescent="0.25">
      <c r="A13" t="s">
        <v>773</v>
      </c>
      <c r="B13" t="s">
        <v>86</v>
      </c>
      <c r="C13" t="s">
        <v>830</v>
      </c>
      <c r="D13" t="str">
        <f>VLOOKUP(A13,Table_SFB[],9,FALSE)</f>
        <v/>
      </c>
      <c r="E13" s="63">
        <f>COUNTIFS(Table_SFB[ID],B13&amp;"*")</f>
        <v>2</v>
      </c>
      <c r="F13" s="58">
        <f>COUNTIFS(Table_SFB[ID],B13&amp;"*",Table_SFB[Subkapitel Reifegrad &amp; Bewertung SFB],F$2)</f>
        <v>0</v>
      </c>
      <c r="G13">
        <f>COUNTIFS(Table_SFB[ID],B13&amp;"*",Table_SFB[Subkapitel Reifegrad &amp; Bewertung SFB],G$2)</f>
        <v>1</v>
      </c>
      <c r="H13" s="6">
        <f>COUNTIFS(Table_SFB[ID],B13&amp;"*",Table_SFB[Subkapitel Reifegrad &amp; Bewertung SFB],H$2)</f>
        <v>1</v>
      </c>
      <c r="I13" s="58">
        <f>COUNTIFS(Table_SFB[ID],B13&amp;"*",Table_SFB[Bewertung IST-Zustand
(Eigensicht)],"=")</f>
        <v>2</v>
      </c>
      <c r="J13">
        <f>COUNTIFS(Table_SFB[ID],B13&amp;"*",Table_SFB[Bewertung IST-Zustand
(Eigensicht)],J$2)</f>
        <v>0</v>
      </c>
      <c r="K13">
        <f>COUNTIFS(Table_SFB[ID],B13&amp;"*",Table_SFB[Bewertung IST-Zustand
(Eigensicht)],K$2)</f>
        <v>0</v>
      </c>
      <c r="L13">
        <f>COUNTIFS(Table_SFB[ID],B13&amp;"*",Table_SFB[Bewertung IST-Zustand
(Eigensicht)],L$2)</f>
        <v>0</v>
      </c>
      <c r="M13">
        <f>COUNTIFS(Table_SFB[ID],B13&amp;"*",Table_SFB[Bewertung IST-Zustand
(Eigensicht)],M$2)</f>
        <v>0</v>
      </c>
      <c r="N13">
        <f>COUNTIFS(Table_SFB[ID],B13&amp;"*",Table_SFB[Bewertung IST-Zustand
(Eigensicht)],N$2)</f>
        <v>0</v>
      </c>
      <c r="O13" s="6">
        <f>COUNTIFS(Table_SFB[ID],B13&amp;"*",Table_SFB[Bewertung IST-Zustand
(Eigensicht)],O$2)</f>
        <v>0</v>
      </c>
      <c r="Q13" s="58" t="s">
        <v>61</v>
      </c>
      <c r="R13" t="s">
        <v>139</v>
      </c>
      <c r="S13" s="67">
        <f>SUMIFS(Table_SFB[Subkapitel RG],Table_SFB[ID],Q13&amp;".*")</f>
        <v>0</v>
      </c>
      <c r="T13" s="68" t="e">
        <f>SUMIFS(Table_SFB[Subkapitel RG],Table_SFB[ID],Q13&amp;".*")/COUNTIFS(Table_SFB[ID],Q13&amp;".*",Table_SFB[Subkapitel RG],"&gt;=0")</f>
        <v>#DIV/0!</v>
      </c>
      <c r="U13" s="6">
        <v>2</v>
      </c>
    </row>
    <row r="14" spans="1:21" x14ac:dyDescent="0.25">
      <c r="A14" t="s">
        <v>774</v>
      </c>
      <c r="B14" t="s">
        <v>87</v>
      </c>
      <c r="C14" t="s">
        <v>831</v>
      </c>
      <c r="D14" t="str">
        <f>VLOOKUP(A14,Table_SFB[],9,FALSE)</f>
        <v/>
      </c>
      <c r="E14" s="63">
        <f>COUNTIFS(Table_SFB[ID],B14&amp;"*")</f>
        <v>3</v>
      </c>
      <c r="F14" s="58">
        <f>COUNTIFS(Table_SFB[ID],B14&amp;"*",Table_SFB[Subkapitel Reifegrad &amp; Bewertung SFB],F$2)</f>
        <v>0</v>
      </c>
      <c r="G14">
        <f>COUNTIFS(Table_SFB[ID],B14&amp;"*",Table_SFB[Subkapitel Reifegrad &amp; Bewertung SFB],G$2)</f>
        <v>3</v>
      </c>
      <c r="H14" s="6">
        <f>COUNTIFS(Table_SFB[ID],B14&amp;"*",Table_SFB[Subkapitel Reifegrad &amp; Bewertung SFB],H$2)</f>
        <v>0</v>
      </c>
      <c r="I14" s="58">
        <f>COUNTIFS(Table_SFB[ID],B14&amp;"*",Table_SFB[Bewertung IST-Zustand
(Eigensicht)],"=")</f>
        <v>3</v>
      </c>
      <c r="J14">
        <f>COUNTIFS(Table_SFB[ID],B14&amp;"*",Table_SFB[Bewertung IST-Zustand
(Eigensicht)],J$2)</f>
        <v>0</v>
      </c>
      <c r="K14">
        <f>COUNTIFS(Table_SFB[ID],B14&amp;"*",Table_SFB[Bewertung IST-Zustand
(Eigensicht)],K$2)</f>
        <v>0</v>
      </c>
      <c r="L14">
        <f>COUNTIFS(Table_SFB[ID],B14&amp;"*",Table_SFB[Bewertung IST-Zustand
(Eigensicht)],L$2)</f>
        <v>0</v>
      </c>
      <c r="M14">
        <f>COUNTIFS(Table_SFB[ID],B14&amp;"*",Table_SFB[Bewertung IST-Zustand
(Eigensicht)],M$2)</f>
        <v>0</v>
      </c>
      <c r="N14">
        <f>COUNTIFS(Table_SFB[ID],B14&amp;"*",Table_SFB[Bewertung IST-Zustand
(Eigensicht)],N$2)</f>
        <v>0</v>
      </c>
      <c r="O14" s="6">
        <f>COUNTIFS(Table_SFB[ID],B14&amp;"*",Table_SFB[Bewertung IST-Zustand
(Eigensicht)],O$2)</f>
        <v>0</v>
      </c>
      <c r="Q14" s="58" t="s">
        <v>152</v>
      </c>
      <c r="R14" t="s">
        <v>549</v>
      </c>
      <c r="S14" s="67">
        <f>SUMIFS(Table_SFB[Subkapitel RG],Table_SFB[ID],Q14&amp;".*")</f>
        <v>0</v>
      </c>
      <c r="T14" s="68" t="e">
        <f>SUMIFS(Table_SFB[Subkapitel RG],Table_SFB[ID],Q14&amp;".*")/COUNTIFS(Table_SFB[ID],Q14&amp;".*",Table_SFB[Subkapitel RG],"&gt;=0")</f>
        <v>#DIV/0!</v>
      </c>
      <c r="U14" s="6">
        <v>2</v>
      </c>
    </row>
    <row r="15" spans="1:21" x14ac:dyDescent="0.25">
      <c r="A15" t="s">
        <v>775</v>
      </c>
      <c r="B15" t="s">
        <v>93</v>
      </c>
      <c r="C15" t="s">
        <v>832</v>
      </c>
      <c r="D15" t="str">
        <f>VLOOKUP(A15,Table_SFB[],9,FALSE)</f>
        <v/>
      </c>
      <c r="E15" s="63">
        <f>COUNTIFS(Table_SFB[ID],B15&amp;"*")</f>
        <v>3</v>
      </c>
      <c r="F15" s="58">
        <f>COUNTIFS(Table_SFB[ID],B15&amp;"*",Table_SFB[Subkapitel Reifegrad &amp; Bewertung SFB],F$2)</f>
        <v>0</v>
      </c>
      <c r="G15">
        <f>COUNTIFS(Table_SFB[ID],B15&amp;"*",Table_SFB[Subkapitel Reifegrad &amp; Bewertung SFB],G$2)</f>
        <v>3</v>
      </c>
      <c r="H15" s="6">
        <f>COUNTIFS(Table_SFB[ID],B15&amp;"*",Table_SFB[Subkapitel Reifegrad &amp; Bewertung SFB],H$2)</f>
        <v>0</v>
      </c>
      <c r="I15" s="58">
        <f>COUNTIFS(Table_SFB[ID],B15&amp;"*",Table_SFB[Bewertung IST-Zustand
(Eigensicht)],"=")</f>
        <v>3</v>
      </c>
      <c r="J15">
        <f>COUNTIFS(Table_SFB[ID],B15&amp;"*",Table_SFB[Bewertung IST-Zustand
(Eigensicht)],J$2)</f>
        <v>0</v>
      </c>
      <c r="K15">
        <f>COUNTIFS(Table_SFB[ID],B15&amp;"*",Table_SFB[Bewertung IST-Zustand
(Eigensicht)],K$2)</f>
        <v>0</v>
      </c>
      <c r="L15">
        <f>COUNTIFS(Table_SFB[ID],B15&amp;"*",Table_SFB[Bewertung IST-Zustand
(Eigensicht)],L$2)</f>
        <v>0</v>
      </c>
      <c r="M15">
        <f>COUNTIFS(Table_SFB[ID],B15&amp;"*",Table_SFB[Bewertung IST-Zustand
(Eigensicht)],M$2)</f>
        <v>0</v>
      </c>
      <c r="N15">
        <f>COUNTIFS(Table_SFB[ID],B15&amp;"*",Table_SFB[Bewertung IST-Zustand
(Eigensicht)],N$2)</f>
        <v>0</v>
      </c>
      <c r="O15" s="6">
        <f>COUNTIFS(Table_SFB[ID],B15&amp;"*",Table_SFB[Bewertung IST-Zustand
(Eigensicht)],O$2)</f>
        <v>0</v>
      </c>
      <c r="Q15" s="59" t="s">
        <v>157</v>
      </c>
      <c r="R15" s="60" t="s">
        <v>158</v>
      </c>
      <c r="S15" s="69">
        <f>SUMIFS(Table_SFB[Subkapitel RG],Table_SFB[ID],Q15&amp;".*")</f>
        <v>0</v>
      </c>
      <c r="T15" s="70" t="e">
        <f>SUMIFS(Table_SFB[Subkapitel RG],Table_SFB[ID],Q15&amp;".*")/COUNTIFS(Table_SFB[ID],Q15&amp;".*",Table_SFB[Subkapitel RG],"&gt;=0")</f>
        <v>#DIV/0!</v>
      </c>
      <c r="U15" s="61">
        <v>2</v>
      </c>
    </row>
    <row r="16" spans="1:21" x14ac:dyDescent="0.25">
      <c r="A16" t="s">
        <v>776</v>
      </c>
      <c r="B16" t="s">
        <v>94</v>
      </c>
      <c r="C16" t="s">
        <v>833</v>
      </c>
      <c r="D16" t="str">
        <f>VLOOKUP(A16,Table_SFB[],9,FALSE)</f>
        <v/>
      </c>
      <c r="E16" s="63">
        <f>COUNTIFS(Table_SFB[ID],B16&amp;"*")</f>
        <v>2</v>
      </c>
      <c r="F16" s="58">
        <f>COUNTIFS(Table_SFB[ID],B16&amp;"*",Table_SFB[Subkapitel Reifegrad &amp; Bewertung SFB],F$2)</f>
        <v>0</v>
      </c>
      <c r="G16">
        <f>COUNTIFS(Table_SFB[ID],B16&amp;"*",Table_SFB[Subkapitel Reifegrad &amp; Bewertung SFB],G$2)</f>
        <v>2</v>
      </c>
      <c r="H16" s="6">
        <f>COUNTIFS(Table_SFB[ID],B16&amp;"*",Table_SFB[Subkapitel Reifegrad &amp; Bewertung SFB],H$2)</f>
        <v>0</v>
      </c>
      <c r="I16" s="58">
        <f>COUNTIFS(Table_SFB[ID],B16&amp;"*",Table_SFB[Bewertung IST-Zustand
(Eigensicht)],"=")</f>
        <v>2</v>
      </c>
      <c r="J16">
        <f>COUNTIFS(Table_SFB[ID],B16&amp;"*",Table_SFB[Bewertung IST-Zustand
(Eigensicht)],J$2)</f>
        <v>0</v>
      </c>
      <c r="K16">
        <f>COUNTIFS(Table_SFB[ID],B16&amp;"*",Table_SFB[Bewertung IST-Zustand
(Eigensicht)],K$2)</f>
        <v>0</v>
      </c>
      <c r="L16">
        <f>COUNTIFS(Table_SFB[ID],B16&amp;"*",Table_SFB[Bewertung IST-Zustand
(Eigensicht)],L$2)</f>
        <v>0</v>
      </c>
      <c r="M16">
        <f>COUNTIFS(Table_SFB[ID],B16&amp;"*",Table_SFB[Bewertung IST-Zustand
(Eigensicht)],M$2)</f>
        <v>0</v>
      </c>
      <c r="N16">
        <f>COUNTIFS(Table_SFB[ID],B16&amp;"*",Table_SFB[Bewertung IST-Zustand
(Eigensicht)],N$2)</f>
        <v>0</v>
      </c>
      <c r="O16" s="6">
        <f>COUNTIFS(Table_SFB[ID],B16&amp;"*",Table_SFB[Bewertung IST-Zustand
(Eigensicht)],O$2)</f>
        <v>0</v>
      </c>
    </row>
    <row r="17" spans="1:19" x14ac:dyDescent="0.25">
      <c r="A17" t="s">
        <v>777</v>
      </c>
      <c r="B17" t="s">
        <v>95</v>
      </c>
      <c r="C17" t="s">
        <v>834</v>
      </c>
      <c r="D17" t="str">
        <f>VLOOKUP(A17,Table_SFB[],9,FALSE)</f>
        <v/>
      </c>
      <c r="E17" s="63">
        <f>COUNTIFS(Table_SFB[ID],B17&amp;"*")</f>
        <v>4</v>
      </c>
      <c r="F17" s="58">
        <f>COUNTIFS(Table_SFB[ID],B17&amp;"*",Table_SFB[Subkapitel Reifegrad &amp; Bewertung SFB],F$2)</f>
        <v>0</v>
      </c>
      <c r="G17">
        <f>COUNTIFS(Table_SFB[ID],B17&amp;"*",Table_SFB[Subkapitel Reifegrad &amp; Bewertung SFB],G$2)</f>
        <v>4</v>
      </c>
      <c r="H17" s="6">
        <f>COUNTIFS(Table_SFB[ID],B17&amp;"*",Table_SFB[Subkapitel Reifegrad &amp; Bewertung SFB],H$2)</f>
        <v>0</v>
      </c>
      <c r="I17" s="58">
        <f>COUNTIFS(Table_SFB[ID],B17&amp;"*",Table_SFB[Bewertung IST-Zustand
(Eigensicht)],"=")</f>
        <v>4</v>
      </c>
      <c r="J17">
        <f>COUNTIFS(Table_SFB[ID],B17&amp;"*",Table_SFB[Bewertung IST-Zustand
(Eigensicht)],J$2)</f>
        <v>0</v>
      </c>
      <c r="K17">
        <f>COUNTIFS(Table_SFB[ID],B17&amp;"*",Table_SFB[Bewertung IST-Zustand
(Eigensicht)],K$2)</f>
        <v>0</v>
      </c>
      <c r="L17">
        <f>COUNTIFS(Table_SFB[ID],B17&amp;"*",Table_SFB[Bewertung IST-Zustand
(Eigensicht)],L$2)</f>
        <v>0</v>
      </c>
      <c r="M17">
        <f>COUNTIFS(Table_SFB[ID],B17&amp;"*",Table_SFB[Bewertung IST-Zustand
(Eigensicht)],M$2)</f>
        <v>0</v>
      </c>
      <c r="N17">
        <f>COUNTIFS(Table_SFB[ID],B17&amp;"*",Table_SFB[Bewertung IST-Zustand
(Eigensicht)],N$2)</f>
        <v>0</v>
      </c>
      <c r="O17" s="6">
        <f>COUNTIFS(Table_SFB[ID],B17&amp;"*",Table_SFB[Bewertung IST-Zustand
(Eigensicht)],O$2)</f>
        <v>0</v>
      </c>
      <c r="R17" s="51" t="s">
        <v>13</v>
      </c>
      <c r="S17" s="73" t="s">
        <v>817</v>
      </c>
    </row>
    <row r="18" spans="1:19" x14ac:dyDescent="0.25">
      <c r="A18" t="s">
        <v>778</v>
      </c>
      <c r="B18" t="s">
        <v>92</v>
      </c>
      <c r="C18" t="s">
        <v>835</v>
      </c>
      <c r="D18" t="str">
        <f>VLOOKUP(A18,Table_SFB[],9,FALSE)</f>
        <v/>
      </c>
      <c r="E18" s="63">
        <f>COUNTIFS(Table_SFB[ID],B18&amp;"*")</f>
        <v>1</v>
      </c>
      <c r="F18" s="58">
        <f>COUNTIFS(Table_SFB[ID],B18&amp;"*",Table_SFB[Subkapitel Reifegrad &amp; Bewertung SFB],F$2)</f>
        <v>0</v>
      </c>
      <c r="G18">
        <f>COUNTIFS(Table_SFB[ID],B18&amp;"*",Table_SFB[Subkapitel Reifegrad &amp; Bewertung SFB],G$2)</f>
        <v>1</v>
      </c>
      <c r="H18" s="6">
        <f>COUNTIFS(Table_SFB[ID],B18&amp;"*",Table_SFB[Subkapitel Reifegrad &amp; Bewertung SFB],H$2)</f>
        <v>0</v>
      </c>
      <c r="I18" s="58">
        <f>COUNTIFS(Table_SFB[ID],B18&amp;"*",Table_SFB[Bewertung IST-Zustand
(Eigensicht)],"=")</f>
        <v>1</v>
      </c>
      <c r="J18">
        <f>COUNTIFS(Table_SFB[ID],B18&amp;"*",Table_SFB[Bewertung IST-Zustand
(Eigensicht)],J$2)</f>
        <v>0</v>
      </c>
      <c r="K18">
        <f>COUNTIFS(Table_SFB[ID],B18&amp;"*",Table_SFB[Bewertung IST-Zustand
(Eigensicht)],K$2)</f>
        <v>0</v>
      </c>
      <c r="L18">
        <f>COUNTIFS(Table_SFB[ID],B18&amp;"*",Table_SFB[Bewertung IST-Zustand
(Eigensicht)],L$2)</f>
        <v>0</v>
      </c>
      <c r="M18">
        <f>COUNTIFS(Table_SFB[ID],B18&amp;"*",Table_SFB[Bewertung IST-Zustand
(Eigensicht)],M$2)</f>
        <v>0</v>
      </c>
      <c r="N18">
        <f>COUNTIFS(Table_SFB[ID],B18&amp;"*",Table_SFB[Bewertung IST-Zustand
(Eigensicht)],N$2)</f>
        <v>0</v>
      </c>
      <c r="O18" s="6">
        <f>COUNTIFS(Table_SFB[ID],B18&amp;"*",Table_SFB[Bewertung IST-Zustand
(Eigensicht)],O$2)</f>
        <v>0</v>
      </c>
      <c r="R18" s="8" t="s">
        <v>16</v>
      </c>
      <c r="S18" s="8">
        <f>COUNTIF(Table_SFB[Subkapitel Reifegrad &amp; Bewertung SFB],"NR")</f>
        <v>0</v>
      </c>
    </row>
    <row r="19" spans="1:19" x14ac:dyDescent="0.25">
      <c r="A19" t="s">
        <v>779</v>
      </c>
      <c r="B19" t="s">
        <v>98</v>
      </c>
      <c r="C19" t="s">
        <v>836</v>
      </c>
      <c r="D19" t="str">
        <f>VLOOKUP(A19,Table_SFB[],9,FALSE)</f>
        <v/>
      </c>
      <c r="E19" s="63">
        <f>COUNTIFS(Table_SFB[ID],B19&amp;"*")</f>
        <v>4</v>
      </c>
      <c r="F19" s="58">
        <f>COUNTIFS(Table_SFB[ID],B19&amp;"*",Table_SFB[Subkapitel Reifegrad &amp; Bewertung SFB],F$2)</f>
        <v>0</v>
      </c>
      <c r="G19">
        <f>COUNTIFS(Table_SFB[ID],B19&amp;"*",Table_SFB[Subkapitel Reifegrad &amp; Bewertung SFB],G$2)</f>
        <v>3</v>
      </c>
      <c r="H19" s="6">
        <f>COUNTIFS(Table_SFB[ID],B19&amp;"*",Table_SFB[Subkapitel Reifegrad &amp; Bewertung SFB],H$2)</f>
        <v>1</v>
      </c>
      <c r="I19" s="58">
        <f>COUNTIFS(Table_SFB[ID],B19&amp;"*",Table_SFB[Bewertung IST-Zustand
(Eigensicht)],"=")</f>
        <v>4</v>
      </c>
      <c r="J19">
        <f>COUNTIFS(Table_SFB[ID],B19&amp;"*",Table_SFB[Bewertung IST-Zustand
(Eigensicht)],J$2)</f>
        <v>0</v>
      </c>
      <c r="K19">
        <f>COUNTIFS(Table_SFB[ID],B19&amp;"*",Table_SFB[Bewertung IST-Zustand
(Eigensicht)],K$2)</f>
        <v>0</v>
      </c>
      <c r="L19">
        <f>COUNTIFS(Table_SFB[ID],B19&amp;"*",Table_SFB[Bewertung IST-Zustand
(Eigensicht)],L$2)</f>
        <v>0</v>
      </c>
      <c r="M19">
        <f>COUNTIFS(Table_SFB[ID],B19&amp;"*",Table_SFB[Bewertung IST-Zustand
(Eigensicht)],M$2)</f>
        <v>0</v>
      </c>
      <c r="N19">
        <f>COUNTIFS(Table_SFB[ID],B19&amp;"*",Table_SFB[Bewertung IST-Zustand
(Eigensicht)],N$2)</f>
        <v>0</v>
      </c>
      <c r="O19" s="6">
        <f>COUNTIFS(Table_SFB[ID],B19&amp;"*",Table_SFB[Bewertung IST-Zustand
(Eigensicht)],O$2)</f>
        <v>0</v>
      </c>
      <c r="R19" s="8" t="s">
        <v>1</v>
      </c>
      <c r="S19" s="8">
        <f>COUNTIF(Table_SFB[Subkapitel Reifegrad &amp; Bewertung SFB],R19)</f>
        <v>0</v>
      </c>
    </row>
    <row r="20" spans="1:19" x14ac:dyDescent="0.25">
      <c r="A20" t="s">
        <v>780</v>
      </c>
      <c r="B20" t="s">
        <v>651</v>
      </c>
      <c r="C20" t="s">
        <v>837</v>
      </c>
      <c r="D20" t="str">
        <f>VLOOKUP(A20,Table_SFB[],9,FALSE)</f>
        <v/>
      </c>
      <c r="E20" s="63">
        <f>COUNTIFS(Table_SFB[ID],B20&amp;"*")</f>
        <v>3</v>
      </c>
      <c r="F20" s="58">
        <f>COUNTIFS(Table_SFB[ID],B20&amp;"*",Table_SFB[Subkapitel Reifegrad &amp; Bewertung SFB],F$2)</f>
        <v>0</v>
      </c>
      <c r="G20">
        <f>COUNTIFS(Table_SFB[ID],B20&amp;"*",Table_SFB[Subkapitel Reifegrad &amp; Bewertung SFB],G$2)</f>
        <v>3</v>
      </c>
      <c r="H20" s="6">
        <f>COUNTIFS(Table_SFB[ID],B20&amp;"*",Table_SFB[Subkapitel Reifegrad &amp; Bewertung SFB],H$2)</f>
        <v>0</v>
      </c>
      <c r="I20" s="58">
        <f>COUNTIFS(Table_SFB[ID],B20&amp;"*",Table_SFB[Bewertung IST-Zustand
(Eigensicht)],"=")</f>
        <v>3</v>
      </c>
      <c r="J20">
        <f>COUNTIFS(Table_SFB[ID],B20&amp;"*",Table_SFB[Bewertung IST-Zustand
(Eigensicht)],J$2)</f>
        <v>0</v>
      </c>
      <c r="K20">
        <f>COUNTIFS(Table_SFB[ID],B20&amp;"*",Table_SFB[Bewertung IST-Zustand
(Eigensicht)],K$2)</f>
        <v>0</v>
      </c>
      <c r="L20">
        <f>COUNTIFS(Table_SFB[ID],B20&amp;"*",Table_SFB[Bewertung IST-Zustand
(Eigensicht)],L$2)</f>
        <v>0</v>
      </c>
      <c r="M20">
        <f>COUNTIFS(Table_SFB[ID],B20&amp;"*",Table_SFB[Bewertung IST-Zustand
(Eigensicht)],M$2)</f>
        <v>0</v>
      </c>
      <c r="N20">
        <f>COUNTIFS(Table_SFB[ID],B20&amp;"*",Table_SFB[Bewertung IST-Zustand
(Eigensicht)],N$2)</f>
        <v>0</v>
      </c>
      <c r="O20" s="6">
        <f>COUNTIFS(Table_SFB[ID],B20&amp;"*",Table_SFB[Bewertung IST-Zustand
(Eigensicht)],O$2)</f>
        <v>0</v>
      </c>
      <c r="R20" s="8" t="s">
        <v>2</v>
      </c>
      <c r="S20" s="8">
        <f>COUNTIF(Table_SFB[Subkapitel Reifegrad &amp; Bewertung SFB],R20)</f>
        <v>0</v>
      </c>
    </row>
    <row r="21" spans="1:19" x14ac:dyDescent="0.25">
      <c r="A21" t="s">
        <v>781</v>
      </c>
      <c r="B21" t="s">
        <v>102</v>
      </c>
      <c r="C21" t="s">
        <v>838</v>
      </c>
      <c r="D21" t="str">
        <f>VLOOKUP(A21,Table_SFB[],9,FALSE)</f>
        <v/>
      </c>
      <c r="E21" s="63">
        <f>COUNTIFS(Table_SFB[ID],B21&amp;"*")</f>
        <v>11</v>
      </c>
      <c r="F21" s="58">
        <f>COUNTIFS(Table_SFB[ID],B21&amp;"*",Table_SFB[Subkapitel Reifegrad &amp; Bewertung SFB],F$2)</f>
        <v>0</v>
      </c>
      <c r="G21">
        <f>COUNTIFS(Table_SFB[ID],B21&amp;"*",Table_SFB[Subkapitel Reifegrad &amp; Bewertung SFB],G$2)</f>
        <v>8</v>
      </c>
      <c r="H21" s="6">
        <f>COUNTIFS(Table_SFB[ID],B21&amp;"*",Table_SFB[Subkapitel Reifegrad &amp; Bewertung SFB],H$2)</f>
        <v>3</v>
      </c>
      <c r="I21" s="58">
        <f>COUNTIFS(Table_SFB[ID],B21&amp;"*",Table_SFB[Bewertung IST-Zustand
(Eigensicht)],"=")</f>
        <v>11</v>
      </c>
      <c r="J21">
        <f>COUNTIFS(Table_SFB[ID],B21&amp;"*",Table_SFB[Bewertung IST-Zustand
(Eigensicht)],J$2)</f>
        <v>0</v>
      </c>
      <c r="K21">
        <f>COUNTIFS(Table_SFB[ID],B21&amp;"*",Table_SFB[Bewertung IST-Zustand
(Eigensicht)],K$2)</f>
        <v>0</v>
      </c>
      <c r="L21">
        <f>COUNTIFS(Table_SFB[ID],B21&amp;"*",Table_SFB[Bewertung IST-Zustand
(Eigensicht)],L$2)</f>
        <v>0</v>
      </c>
      <c r="M21">
        <f>COUNTIFS(Table_SFB[ID],B21&amp;"*",Table_SFB[Bewertung IST-Zustand
(Eigensicht)],M$2)</f>
        <v>0</v>
      </c>
      <c r="N21">
        <f>COUNTIFS(Table_SFB[ID],B21&amp;"*",Table_SFB[Bewertung IST-Zustand
(Eigensicht)],N$2)</f>
        <v>0</v>
      </c>
      <c r="O21" s="6">
        <f>COUNTIFS(Table_SFB[ID],B21&amp;"*",Table_SFB[Bewertung IST-Zustand
(Eigensicht)],O$2)</f>
        <v>0</v>
      </c>
      <c r="R21" s="8" t="s">
        <v>14</v>
      </c>
      <c r="S21" s="8">
        <f>COUNTIF(Table_SFB[Subkapitel Reifegrad &amp; Bewertung SFB],R21)</f>
        <v>0</v>
      </c>
    </row>
    <row r="22" spans="1:19" x14ac:dyDescent="0.25">
      <c r="A22" t="s">
        <v>782</v>
      </c>
      <c r="B22" t="s">
        <v>103</v>
      </c>
      <c r="C22" t="s">
        <v>839</v>
      </c>
      <c r="D22" t="str">
        <f>VLOOKUP(A22,Table_SFB[],9,FALSE)</f>
        <v/>
      </c>
      <c r="E22" s="63">
        <f>COUNTIFS(Table_SFB[ID],B22&amp;"*")</f>
        <v>2</v>
      </c>
      <c r="F22" s="58">
        <f>COUNTIFS(Table_SFB[ID],B22&amp;"*",Table_SFB[Subkapitel Reifegrad &amp; Bewertung SFB],F$2)</f>
        <v>0</v>
      </c>
      <c r="G22">
        <f>COUNTIFS(Table_SFB[ID],B22&amp;"*",Table_SFB[Subkapitel Reifegrad &amp; Bewertung SFB],G$2)</f>
        <v>2</v>
      </c>
      <c r="H22" s="6">
        <f>COUNTIFS(Table_SFB[ID],B22&amp;"*",Table_SFB[Subkapitel Reifegrad &amp; Bewertung SFB],H$2)</f>
        <v>0</v>
      </c>
      <c r="I22" s="58">
        <f>COUNTIFS(Table_SFB[ID],B22&amp;"*",Table_SFB[Bewertung IST-Zustand
(Eigensicht)],"=")</f>
        <v>2</v>
      </c>
      <c r="J22">
        <f>COUNTIFS(Table_SFB[ID],B22&amp;"*",Table_SFB[Bewertung IST-Zustand
(Eigensicht)],J$2)</f>
        <v>0</v>
      </c>
      <c r="K22">
        <f>COUNTIFS(Table_SFB[ID],B22&amp;"*",Table_SFB[Bewertung IST-Zustand
(Eigensicht)],K$2)</f>
        <v>0</v>
      </c>
      <c r="L22">
        <f>COUNTIFS(Table_SFB[ID],B22&amp;"*",Table_SFB[Bewertung IST-Zustand
(Eigensicht)],L$2)</f>
        <v>0</v>
      </c>
      <c r="M22">
        <f>COUNTIFS(Table_SFB[ID],B22&amp;"*",Table_SFB[Bewertung IST-Zustand
(Eigensicht)],M$2)</f>
        <v>0</v>
      </c>
      <c r="N22">
        <f>COUNTIFS(Table_SFB[ID],B22&amp;"*",Table_SFB[Bewertung IST-Zustand
(Eigensicht)],N$2)</f>
        <v>0</v>
      </c>
      <c r="O22" s="6">
        <f>COUNTIFS(Table_SFB[ID],B22&amp;"*",Table_SFB[Bewertung IST-Zustand
(Eigensicht)],O$2)</f>
        <v>0</v>
      </c>
      <c r="R22" s="8" t="s">
        <v>3</v>
      </c>
      <c r="S22" s="8">
        <f>COUNTIF(Table_SFB[Subkapitel Reifegrad &amp; Bewertung SFB],R22)</f>
        <v>0</v>
      </c>
    </row>
    <row r="23" spans="1:19" x14ac:dyDescent="0.25">
      <c r="A23" t="s">
        <v>783</v>
      </c>
      <c r="B23" t="s">
        <v>111</v>
      </c>
      <c r="C23" t="s">
        <v>840</v>
      </c>
      <c r="D23" t="str">
        <f>VLOOKUP(A23,Table_SFB[],9,FALSE)</f>
        <v/>
      </c>
      <c r="E23" s="63">
        <f>COUNTIFS(Table_SFB[ID],B23&amp;"*")</f>
        <v>1</v>
      </c>
      <c r="F23" s="58">
        <f>COUNTIFS(Table_SFB[ID],B23&amp;"*",Table_SFB[Subkapitel Reifegrad &amp; Bewertung SFB],F$2)</f>
        <v>0</v>
      </c>
      <c r="G23">
        <f>COUNTIFS(Table_SFB[ID],B23&amp;"*",Table_SFB[Subkapitel Reifegrad &amp; Bewertung SFB],G$2)</f>
        <v>1</v>
      </c>
      <c r="H23" s="6">
        <f>COUNTIFS(Table_SFB[ID],B23&amp;"*",Table_SFB[Subkapitel Reifegrad &amp; Bewertung SFB],H$2)</f>
        <v>0</v>
      </c>
      <c r="I23" s="58">
        <f>COUNTIFS(Table_SFB[ID],B23&amp;"*",Table_SFB[Bewertung IST-Zustand
(Eigensicht)],"=")</f>
        <v>1</v>
      </c>
      <c r="J23">
        <f>COUNTIFS(Table_SFB[ID],B23&amp;"*",Table_SFB[Bewertung IST-Zustand
(Eigensicht)],J$2)</f>
        <v>0</v>
      </c>
      <c r="K23">
        <f>COUNTIFS(Table_SFB[ID],B23&amp;"*",Table_SFB[Bewertung IST-Zustand
(Eigensicht)],K$2)</f>
        <v>0</v>
      </c>
      <c r="L23">
        <f>COUNTIFS(Table_SFB[ID],B23&amp;"*",Table_SFB[Bewertung IST-Zustand
(Eigensicht)],L$2)</f>
        <v>0</v>
      </c>
      <c r="M23">
        <f>COUNTIFS(Table_SFB[ID],B23&amp;"*",Table_SFB[Bewertung IST-Zustand
(Eigensicht)],M$2)</f>
        <v>0</v>
      </c>
      <c r="N23">
        <f>COUNTIFS(Table_SFB[ID],B23&amp;"*",Table_SFB[Bewertung IST-Zustand
(Eigensicht)],N$2)</f>
        <v>0</v>
      </c>
      <c r="O23" s="6">
        <f>COUNTIFS(Table_SFB[ID],B23&amp;"*",Table_SFB[Bewertung IST-Zustand
(Eigensicht)],O$2)</f>
        <v>0</v>
      </c>
      <c r="R23" s="8" t="s">
        <v>15</v>
      </c>
      <c r="S23" s="8">
        <f>COUNTIF(Table_SFB[Subkapitel Reifegrad &amp; Bewertung SFB],R23)</f>
        <v>0</v>
      </c>
    </row>
    <row r="24" spans="1:19" x14ac:dyDescent="0.25">
      <c r="A24" t="s">
        <v>784</v>
      </c>
      <c r="B24" t="s">
        <v>112</v>
      </c>
      <c r="C24" t="s">
        <v>841</v>
      </c>
      <c r="D24" t="str">
        <f>VLOOKUP(A24,Table_SFB[],9,FALSE)</f>
        <v/>
      </c>
      <c r="E24" s="63">
        <f>COUNTIFS(Table_SFB[ID],B24&amp;"*")</f>
        <v>6</v>
      </c>
      <c r="F24" s="58">
        <f>COUNTIFS(Table_SFB[ID],B24&amp;"*",Table_SFB[Subkapitel Reifegrad &amp; Bewertung SFB],F$2)</f>
        <v>0</v>
      </c>
      <c r="G24">
        <f>COUNTIFS(Table_SFB[ID],B24&amp;"*",Table_SFB[Subkapitel Reifegrad &amp; Bewertung SFB],G$2)</f>
        <v>6</v>
      </c>
      <c r="H24" s="6">
        <f>COUNTIFS(Table_SFB[ID],B24&amp;"*",Table_SFB[Subkapitel Reifegrad &amp; Bewertung SFB],H$2)</f>
        <v>0</v>
      </c>
      <c r="I24" s="58">
        <f>COUNTIFS(Table_SFB[ID],B24&amp;"*",Table_SFB[Bewertung IST-Zustand
(Eigensicht)],"=")</f>
        <v>6</v>
      </c>
      <c r="J24">
        <f>COUNTIFS(Table_SFB[ID],B24&amp;"*",Table_SFB[Bewertung IST-Zustand
(Eigensicht)],J$2)</f>
        <v>0</v>
      </c>
      <c r="K24">
        <f>COUNTIFS(Table_SFB[ID],B24&amp;"*",Table_SFB[Bewertung IST-Zustand
(Eigensicht)],K$2)</f>
        <v>0</v>
      </c>
      <c r="L24">
        <f>COUNTIFS(Table_SFB[ID],B24&amp;"*",Table_SFB[Bewertung IST-Zustand
(Eigensicht)],L$2)</f>
        <v>0</v>
      </c>
      <c r="M24">
        <f>COUNTIFS(Table_SFB[ID],B24&amp;"*",Table_SFB[Bewertung IST-Zustand
(Eigensicht)],M$2)</f>
        <v>0</v>
      </c>
      <c r="N24">
        <f>COUNTIFS(Table_SFB[ID],B24&amp;"*",Table_SFB[Bewertung IST-Zustand
(Eigensicht)],N$2)</f>
        <v>0</v>
      </c>
      <c r="O24" s="6">
        <f>COUNTIFS(Table_SFB[ID],B24&amp;"*",Table_SFB[Bewertung IST-Zustand
(Eigensicht)],O$2)</f>
        <v>0</v>
      </c>
      <c r="R24" s="8" t="s">
        <v>4</v>
      </c>
      <c r="S24" s="8">
        <f>COUNTIF(Table_SFB[Subkapitel Reifegrad &amp; Bewertung SFB],R24)</f>
        <v>0</v>
      </c>
    </row>
    <row r="25" spans="1:19" x14ac:dyDescent="0.25">
      <c r="A25" t="s">
        <v>785</v>
      </c>
      <c r="B25" t="s">
        <v>113</v>
      </c>
      <c r="C25" t="s">
        <v>842</v>
      </c>
      <c r="D25" t="str">
        <f>VLOOKUP(A25,Table_SFB[],9,FALSE)</f>
        <v/>
      </c>
      <c r="E25" s="63">
        <f>COUNTIFS(Table_SFB[ID],B25&amp;"*")</f>
        <v>8</v>
      </c>
      <c r="F25" s="58">
        <f>COUNTIFS(Table_SFB[ID],B25&amp;"*",Table_SFB[Subkapitel Reifegrad &amp; Bewertung SFB],F$2)</f>
        <v>0</v>
      </c>
      <c r="G25">
        <f>COUNTIFS(Table_SFB[ID],B25&amp;"*",Table_SFB[Subkapitel Reifegrad &amp; Bewertung SFB],G$2)</f>
        <v>6</v>
      </c>
      <c r="H25" s="6">
        <f>COUNTIFS(Table_SFB[ID],B25&amp;"*",Table_SFB[Subkapitel Reifegrad &amp; Bewertung SFB],H$2)</f>
        <v>2</v>
      </c>
      <c r="I25" s="58">
        <f>COUNTIFS(Table_SFB[ID],B25&amp;"*",Table_SFB[Bewertung IST-Zustand
(Eigensicht)],"=")</f>
        <v>8</v>
      </c>
      <c r="J25">
        <f>COUNTIFS(Table_SFB[ID],B25&amp;"*",Table_SFB[Bewertung IST-Zustand
(Eigensicht)],J$2)</f>
        <v>0</v>
      </c>
      <c r="K25">
        <f>COUNTIFS(Table_SFB[ID],B25&amp;"*",Table_SFB[Bewertung IST-Zustand
(Eigensicht)],K$2)</f>
        <v>0</v>
      </c>
      <c r="L25">
        <f>COUNTIFS(Table_SFB[ID],B25&amp;"*",Table_SFB[Bewertung IST-Zustand
(Eigensicht)],L$2)</f>
        <v>0</v>
      </c>
      <c r="M25">
        <f>COUNTIFS(Table_SFB[ID],B25&amp;"*",Table_SFB[Bewertung IST-Zustand
(Eigensicht)],M$2)</f>
        <v>0</v>
      </c>
      <c r="N25">
        <f>COUNTIFS(Table_SFB[ID],B25&amp;"*",Table_SFB[Bewertung IST-Zustand
(Eigensicht)],N$2)</f>
        <v>0</v>
      </c>
      <c r="O25" s="6">
        <f>COUNTIFS(Table_SFB[ID],B25&amp;"*",Table_SFB[Bewertung IST-Zustand
(Eigensicht)],O$2)</f>
        <v>0</v>
      </c>
      <c r="R25" s="8"/>
      <c r="S25" s="8"/>
    </row>
    <row r="26" spans="1:19" x14ac:dyDescent="0.25">
      <c r="A26" t="s">
        <v>786</v>
      </c>
      <c r="B26" t="s">
        <v>114</v>
      </c>
      <c r="C26" t="s">
        <v>843</v>
      </c>
      <c r="D26" t="str">
        <f>VLOOKUP(A26,Table_SFB[],9,FALSE)</f>
        <v/>
      </c>
      <c r="E26" s="63">
        <f>COUNTIFS(Table_SFB[ID],B26&amp;"*")</f>
        <v>6</v>
      </c>
      <c r="F26" s="58">
        <f>COUNTIFS(Table_SFB[ID],B26&amp;"*",Table_SFB[Subkapitel Reifegrad &amp; Bewertung SFB],F$2)</f>
        <v>0</v>
      </c>
      <c r="G26">
        <f>COUNTIFS(Table_SFB[ID],B26&amp;"*",Table_SFB[Subkapitel Reifegrad &amp; Bewertung SFB],G$2)</f>
        <v>6</v>
      </c>
      <c r="H26" s="6">
        <f>COUNTIFS(Table_SFB[ID],B26&amp;"*",Table_SFB[Subkapitel Reifegrad &amp; Bewertung SFB],H$2)</f>
        <v>0</v>
      </c>
      <c r="I26" s="58">
        <f>COUNTIFS(Table_SFB[ID],B26&amp;"*",Table_SFB[Bewertung IST-Zustand
(Eigensicht)],"=")</f>
        <v>6</v>
      </c>
      <c r="J26">
        <f>COUNTIFS(Table_SFB[ID],B26&amp;"*",Table_SFB[Bewertung IST-Zustand
(Eigensicht)],J$2)</f>
        <v>0</v>
      </c>
      <c r="K26">
        <f>COUNTIFS(Table_SFB[ID],B26&amp;"*",Table_SFB[Bewertung IST-Zustand
(Eigensicht)],K$2)</f>
        <v>0</v>
      </c>
      <c r="L26">
        <f>COUNTIFS(Table_SFB[ID],B26&amp;"*",Table_SFB[Bewertung IST-Zustand
(Eigensicht)],L$2)</f>
        <v>0</v>
      </c>
      <c r="M26">
        <f>COUNTIFS(Table_SFB[ID],B26&amp;"*",Table_SFB[Bewertung IST-Zustand
(Eigensicht)],M$2)</f>
        <v>0</v>
      </c>
      <c r="N26">
        <f>COUNTIFS(Table_SFB[ID],B26&amp;"*",Table_SFB[Bewertung IST-Zustand
(Eigensicht)],N$2)</f>
        <v>0</v>
      </c>
      <c r="O26" s="6">
        <f>COUNTIFS(Table_SFB[ID],B26&amp;"*",Table_SFB[Bewertung IST-Zustand
(Eigensicht)],O$2)</f>
        <v>0</v>
      </c>
      <c r="R26" s="8" t="s">
        <v>818</v>
      </c>
      <c r="S26" s="8">
        <f>SUM(S18:S24)</f>
        <v>0</v>
      </c>
    </row>
    <row r="27" spans="1:19" x14ac:dyDescent="0.25">
      <c r="A27" t="s">
        <v>787</v>
      </c>
      <c r="B27" t="s">
        <v>115</v>
      </c>
      <c r="C27" t="s">
        <v>844</v>
      </c>
      <c r="D27" t="str">
        <f>VLOOKUP(A27,Table_SFB[],9,FALSE)</f>
        <v/>
      </c>
      <c r="E27" s="63">
        <f>COUNTIFS(Table_SFB[ID],B27&amp;"*")</f>
        <v>6</v>
      </c>
      <c r="F27" s="58">
        <f>COUNTIFS(Table_SFB[ID],B27&amp;"*",Table_SFB[Subkapitel Reifegrad &amp; Bewertung SFB],F$2)</f>
        <v>0</v>
      </c>
      <c r="G27">
        <f>COUNTIFS(Table_SFB[ID],B27&amp;"*",Table_SFB[Subkapitel Reifegrad &amp; Bewertung SFB],G$2)</f>
        <v>5</v>
      </c>
      <c r="H27" s="6">
        <f>COUNTIFS(Table_SFB[ID],B27&amp;"*",Table_SFB[Subkapitel Reifegrad &amp; Bewertung SFB],H$2)</f>
        <v>1</v>
      </c>
      <c r="I27" s="58">
        <f>COUNTIFS(Table_SFB[ID],B27&amp;"*",Table_SFB[Bewertung IST-Zustand
(Eigensicht)],"=")</f>
        <v>6</v>
      </c>
      <c r="J27">
        <f>COUNTIFS(Table_SFB[ID],B27&amp;"*",Table_SFB[Bewertung IST-Zustand
(Eigensicht)],J$2)</f>
        <v>0</v>
      </c>
      <c r="K27">
        <f>COUNTIFS(Table_SFB[ID],B27&amp;"*",Table_SFB[Bewertung IST-Zustand
(Eigensicht)],K$2)</f>
        <v>0</v>
      </c>
      <c r="L27">
        <f>COUNTIFS(Table_SFB[ID],B27&amp;"*",Table_SFB[Bewertung IST-Zustand
(Eigensicht)],L$2)</f>
        <v>0</v>
      </c>
      <c r="M27">
        <f>COUNTIFS(Table_SFB[ID],B27&amp;"*",Table_SFB[Bewertung IST-Zustand
(Eigensicht)],M$2)</f>
        <v>0</v>
      </c>
      <c r="N27">
        <f>COUNTIFS(Table_SFB[ID],B27&amp;"*",Table_SFB[Bewertung IST-Zustand
(Eigensicht)],N$2)</f>
        <v>0</v>
      </c>
      <c r="O27" s="6">
        <f>COUNTIFS(Table_SFB[ID],B27&amp;"*",Table_SFB[Bewertung IST-Zustand
(Eigensicht)],O$2)</f>
        <v>0</v>
      </c>
    </row>
    <row r="28" spans="1:19" x14ac:dyDescent="0.25">
      <c r="A28" t="s">
        <v>788</v>
      </c>
      <c r="B28" t="s">
        <v>116</v>
      </c>
      <c r="C28" t="s">
        <v>845</v>
      </c>
      <c r="D28" t="str">
        <f>VLOOKUP(A28,Table_SFB[],9,FALSE)</f>
        <v/>
      </c>
      <c r="E28" s="63">
        <f>COUNTIFS(Table_SFB[ID],B28&amp;"*")</f>
        <v>7</v>
      </c>
      <c r="F28" s="58">
        <f>COUNTIFS(Table_SFB[ID],B28&amp;"*",Table_SFB[Subkapitel Reifegrad &amp; Bewertung SFB],F$2)</f>
        <v>0</v>
      </c>
      <c r="G28">
        <f>COUNTIFS(Table_SFB[ID],B28&amp;"*",Table_SFB[Subkapitel Reifegrad &amp; Bewertung SFB],G$2)</f>
        <v>7</v>
      </c>
      <c r="H28" s="6">
        <f>COUNTIFS(Table_SFB[ID],B28&amp;"*",Table_SFB[Subkapitel Reifegrad &amp; Bewertung SFB],H$2)</f>
        <v>0</v>
      </c>
      <c r="I28" s="58">
        <f>COUNTIFS(Table_SFB[ID],B28&amp;"*",Table_SFB[Bewertung IST-Zustand
(Eigensicht)],"=")</f>
        <v>7</v>
      </c>
      <c r="J28">
        <f>COUNTIFS(Table_SFB[ID],B28&amp;"*",Table_SFB[Bewertung IST-Zustand
(Eigensicht)],J$2)</f>
        <v>0</v>
      </c>
      <c r="K28">
        <f>COUNTIFS(Table_SFB[ID],B28&amp;"*",Table_SFB[Bewertung IST-Zustand
(Eigensicht)],K$2)</f>
        <v>0</v>
      </c>
      <c r="L28">
        <f>COUNTIFS(Table_SFB[ID],B28&amp;"*",Table_SFB[Bewertung IST-Zustand
(Eigensicht)],L$2)</f>
        <v>0</v>
      </c>
      <c r="M28">
        <f>COUNTIFS(Table_SFB[ID],B28&amp;"*",Table_SFB[Bewertung IST-Zustand
(Eigensicht)],M$2)</f>
        <v>0</v>
      </c>
      <c r="N28">
        <f>COUNTIFS(Table_SFB[ID],B28&amp;"*",Table_SFB[Bewertung IST-Zustand
(Eigensicht)],N$2)</f>
        <v>0</v>
      </c>
      <c r="O28" s="6">
        <f>COUNTIFS(Table_SFB[ID],B28&amp;"*",Table_SFB[Bewertung IST-Zustand
(Eigensicht)],O$2)</f>
        <v>0</v>
      </c>
    </row>
    <row r="29" spans="1:19" x14ac:dyDescent="0.25">
      <c r="A29" t="s">
        <v>789</v>
      </c>
      <c r="B29" t="s">
        <v>117</v>
      </c>
      <c r="C29" t="s">
        <v>846</v>
      </c>
      <c r="D29" t="str">
        <f>VLOOKUP(A29,Table_SFB[],9,FALSE)</f>
        <v/>
      </c>
      <c r="E29" s="63">
        <f>COUNTIFS(Table_SFB[ID],B29&amp;"*")</f>
        <v>3</v>
      </c>
      <c r="F29" s="58">
        <f>COUNTIFS(Table_SFB[ID],B29&amp;"*",Table_SFB[Subkapitel Reifegrad &amp; Bewertung SFB],F$2)</f>
        <v>0</v>
      </c>
      <c r="G29">
        <f>COUNTIFS(Table_SFB[ID],B29&amp;"*",Table_SFB[Subkapitel Reifegrad &amp; Bewertung SFB],G$2)</f>
        <v>2</v>
      </c>
      <c r="H29" s="6">
        <f>COUNTIFS(Table_SFB[ID],B29&amp;"*",Table_SFB[Subkapitel Reifegrad &amp; Bewertung SFB],H$2)</f>
        <v>1</v>
      </c>
      <c r="I29" s="58">
        <f>COUNTIFS(Table_SFB[ID],B29&amp;"*",Table_SFB[Bewertung IST-Zustand
(Eigensicht)],"=")</f>
        <v>3</v>
      </c>
      <c r="J29">
        <f>COUNTIFS(Table_SFB[ID],B29&amp;"*",Table_SFB[Bewertung IST-Zustand
(Eigensicht)],J$2)</f>
        <v>0</v>
      </c>
      <c r="K29">
        <f>COUNTIFS(Table_SFB[ID],B29&amp;"*",Table_SFB[Bewertung IST-Zustand
(Eigensicht)],K$2)</f>
        <v>0</v>
      </c>
      <c r="L29">
        <f>COUNTIFS(Table_SFB[ID],B29&amp;"*",Table_SFB[Bewertung IST-Zustand
(Eigensicht)],L$2)</f>
        <v>0</v>
      </c>
      <c r="M29">
        <f>COUNTIFS(Table_SFB[ID],B29&amp;"*",Table_SFB[Bewertung IST-Zustand
(Eigensicht)],M$2)</f>
        <v>0</v>
      </c>
      <c r="N29">
        <f>COUNTIFS(Table_SFB[ID],B29&amp;"*",Table_SFB[Bewertung IST-Zustand
(Eigensicht)],N$2)</f>
        <v>0</v>
      </c>
      <c r="O29" s="6">
        <f>COUNTIFS(Table_SFB[ID],B29&amp;"*",Table_SFB[Bewertung IST-Zustand
(Eigensicht)],O$2)</f>
        <v>0</v>
      </c>
    </row>
    <row r="30" spans="1:19" x14ac:dyDescent="0.25">
      <c r="A30" t="s">
        <v>790</v>
      </c>
      <c r="B30" t="s">
        <v>119</v>
      </c>
      <c r="C30" t="s">
        <v>847</v>
      </c>
      <c r="D30" t="str">
        <f>VLOOKUP(A30,Table_SFB[],9,FALSE)</f>
        <v/>
      </c>
      <c r="E30" s="63">
        <f>COUNTIFS(Table_SFB[ID],B30&amp;"*")</f>
        <v>5</v>
      </c>
      <c r="F30" s="58">
        <f>COUNTIFS(Table_SFB[ID],B30&amp;"*",Table_SFB[Subkapitel Reifegrad &amp; Bewertung SFB],F$2)</f>
        <v>0</v>
      </c>
      <c r="G30">
        <f>COUNTIFS(Table_SFB[ID],B30&amp;"*",Table_SFB[Subkapitel Reifegrad &amp; Bewertung SFB],G$2)</f>
        <v>4</v>
      </c>
      <c r="H30" s="6">
        <f>COUNTIFS(Table_SFB[ID],B30&amp;"*",Table_SFB[Subkapitel Reifegrad &amp; Bewertung SFB],H$2)</f>
        <v>1</v>
      </c>
      <c r="I30" s="58">
        <f>COUNTIFS(Table_SFB[ID],B30&amp;"*",Table_SFB[Bewertung IST-Zustand
(Eigensicht)],"=")</f>
        <v>5</v>
      </c>
      <c r="J30">
        <f>COUNTIFS(Table_SFB[ID],B30&amp;"*",Table_SFB[Bewertung IST-Zustand
(Eigensicht)],J$2)</f>
        <v>0</v>
      </c>
      <c r="K30">
        <f>COUNTIFS(Table_SFB[ID],B30&amp;"*",Table_SFB[Bewertung IST-Zustand
(Eigensicht)],K$2)</f>
        <v>0</v>
      </c>
      <c r="L30">
        <f>COUNTIFS(Table_SFB[ID],B30&amp;"*",Table_SFB[Bewertung IST-Zustand
(Eigensicht)],L$2)</f>
        <v>0</v>
      </c>
      <c r="M30">
        <f>COUNTIFS(Table_SFB[ID],B30&amp;"*",Table_SFB[Bewertung IST-Zustand
(Eigensicht)],M$2)</f>
        <v>0</v>
      </c>
      <c r="N30">
        <f>COUNTIFS(Table_SFB[ID],B30&amp;"*",Table_SFB[Bewertung IST-Zustand
(Eigensicht)],N$2)</f>
        <v>0</v>
      </c>
      <c r="O30" s="6">
        <f>COUNTIFS(Table_SFB[ID],B30&amp;"*",Table_SFB[Bewertung IST-Zustand
(Eigensicht)],O$2)</f>
        <v>0</v>
      </c>
    </row>
    <row r="31" spans="1:19" x14ac:dyDescent="0.25">
      <c r="A31" t="s">
        <v>791</v>
      </c>
      <c r="B31" t="s">
        <v>128</v>
      </c>
      <c r="C31" t="s">
        <v>848</v>
      </c>
      <c r="D31" t="str">
        <f>VLOOKUP(A31,Table_SFB[],9,FALSE)</f>
        <v/>
      </c>
      <c r="E31" s="63">
        <f>COUNTIFS(Table_SFB[ID],B31&amp;"*")</f>
        <v>7</v>
      </c>
      <c r="F31" s="58">
        <f>COUNTIFS(Table_SFB[ID],B31&amp;"*",Table_SFB[Subkapitel Reifegrad &amp; Bewertung SFB],F$2)</f>
        <v>0</v>
      </c>
      <c r="G31">
        <f>COUNTIFS(Table_SFB[ID],B31&amp;"*",Table_SFB[Subkapitel Reifegrad &amp; Bewertung SFB],G$2)</f>
        <v>7</v>
      </c>
      <c r="H31" s="6">
        <f>COUNTIFS(Table_SFB[ID],B31&amp;"*",Table_SFB[Subkapitel Reifegrad &amp; Bewertung SFB],H$2)</f>
        <v>0</v>
      </c>
      <c r="I31" s="58">
        <f>COUNTIFS(Table_SFB[ID],B31&amp;"*",Table_SFB[Bewertung IST-Zustand
(Eigensicht)],"=")</f>
        <v>7</v>
      </c>
      <c r="J31">
        <f>COUNTIFS(Table_SFB[ID],B31&amp;"*",Table_SFB[Bewertung IST-Zustand
(Eigensicht)],J$2)</f>
        <v>0</v>
      </c>
      <c r="K31">
        <f>COUNTIFS(Table_SFB[ID],B31&amp;"*",Table_SFB[Bewertung IST-Zustand
(Eigensicht)],K$2)</f>
        <v>0</v>
      </c>
      <c r="L31">
        <f>COUNTIFS(Table_SFB[ID],B31&amp;"*",Table_SFB[Bewertung IST-Zustand
(Eigensicht)],L$2)</f>
        <v>0</v>
      </c>
      <c r="M31">
        <f>COUNTIFS(Table_SFB[ID],B31&amp;"*",Table_SFB[Bewertung IST-Zustand
(Eigensicht)],M$2)</f>
        <v>0</v>
      </c>
      <c r="N31">
        <f>COUNTIFS(Table_SFB[ID],B31&amp;"*",Table_SFB[Bewertung IST-Zustand
(Eigensicht)],N$2)</f>
        <v>0</v>
      </c>
      <c r="O31" s="6">
        <f>COUNTIFS(Table_SFB[ID],B31&amp;"*",Table_SFB[Bewertung IST-Zustand
(Eigensicht)],O$2)</f>
        <v>0</v>
      </c>
    </row>
    <row r="32" spans="1:19" x14ac:dyDescent="0.25">
      <c r="A32" t="s">
        <v>792</v>
      </c>
      <c r="B32" t="s">
        <v>129</v>
      </c>
      <c r="C32" t="s">
        <v>849</v>
      </c>
      <c r="D32" t="str">
        <f>VLOOKUP(A32,Table_SFB[],9,FALSE)</f>
        <v/>
      </c>
      <c r="E32" s="63">
        <f>COUNTIFS(Table_SFB[ID],B32&amp;"*")</f>
        <v>3</v>
      </c>
      <c r="F32" s="58">
        <f>COUNTIFS(Table_SFB[ID],B32&amp;"*",Table_SFB[Subkapitel Reifegrad &amp; Bewertung SFB],F$2)</f>
        <v>0</v>
      </c>
      <c r="G32">
        <f>COUNTIFS(Table_SFB[ID],B32&amp;"*",Table_SFB[Subkapitel Reifegrad &amp; Bewertung SFB],G$2)</f>
        <v>3</v>
      </c>
      <c r="H32" s="6">
        <f>COUNTIFS(Table_SFB[ID],B32&amp;"*",Table_SFB[Subkapitel Reifegrad &amp; Bewertung SFB],H$2)</f>
        <v>0</v>
      </c>
      <c r="I32" s="58">
        <f>COUNTIFS(Table_SFB[ID],B32&amp;"*",Table_SFB[Bewertung IST-Zustand
(Eigensicht)],"=")</f>
        <v>3</v>
      </c>
      <c r="J32">
        <f>COUNTIFS(Table_SFB[ID],B32&amp;"*",Table_SFB[Bewertung IST-Zustand
(Eigensicht)],J$2)</f>
        <v>0</v>
      </c>
      <c r="K32">
        <f>COUNTIFS(Table_SFB[ID],B32&amp;"*",Table_SFB[Bewertung IST-Zustand
(Eigensicht)],K$2)</f>
        <v>0</v>
      </c>
      <c r="L32">
        <f>COUNTIFS(Table_SFB[ID],B32&amp;"*",Table_SFB[Bewertung IST-Zustand
(Eigensicht)],L$2)</f>
        <v>0</v>
      </c>
      <c r="M32">
        <f>COUNTIFS(Table_SFB[ID],B32&amp;"*",Table_SFB[Bewertung IST-Zustand
(Eigensicht)],M$2)</f>
        <v>0</v>
      </c>
      <c r="N32">
        <f>COUNTIFS(Table_SFB[ID],B32&amp;"*",Table_SFB[Bewertung IST-Zustand
(Eigensicht)],N$2)</f>
        <v>0</v>
      </c>
      <c r="O32" s="6">
        <f>COUNTIFS(Table_SFB[ID],B32&amp;"*",Table_SFB[Bewertung IST-Zustand
(Eigensicht)],O$2)</f>
        <v>0</v>
      </c>
    </row>
    <row r="33" spans="1:15" x14ac:dyDescent="0.25">
      <c r="A33" t="s">
        <v>793</v>
      </c>
      <c r="B33" t="s">
        <v>130</v>
      </c>
      <c r="C33" t="s">
        <v>850</v>
      </c>
      <c r="D33" t="str">
        <f>VLOOKUP(A33,Table_SFB[],9,FALSE)</f>
        <v/>
      </c>
      <c r="E33" s="63">
        <f>COUNTIFS(Table_SFB[ID],B33&amp;"*")</f>
        <v>2</v>
      </c>
      <c r="F33" s="58">
        <f>COUNTIFS(Table_SFB[ID],B33&amp;"*",Table_SFB[Subkapitel Reifegrad &amp; Bewertung SFB],F$2)</f>
        <v>0</v>
      </c>
      <c r="G33">
        <f>COUNTIFS(Table_SFB[ID],B33&amp;"*",Table_SFB[Subkapitel Reifegrad &amp; Bewertung SFB],G$2)</f>
        <v>1</v>
      </c>
      <c r="H33" s="6">
        <f>COUNTIFS(Table_SFB[ID],B33&amp;"*",Table_SFB[Subkapitel Reifegrad &amp; Bewertung SFB],H$2)</f>
        <v>1</v>
      </c>
      <c r="I33" s="58">
        <f>COUNTIFS(Table_SFB[ID],B33&amp;"*",Table_SFB[Bewertung IST-Zustand
(Eigensicht)],"=")</f>
        <v>2</v>
      </c>
      <c r="J33">
        <f>COUNTIFS(Table_SFB[ID],B33&amp;"*",Table_SFB[Bewertung IST-Zustand
(Eigensicht)],J$2)</f>
        <v>0</v>
      </c>
      <c r="K33">
        <f>COUNTIFS(Table_SFB[ID],B33&amp;"*",Table_SFB[Bewertung IST-Zustand
(Eigensicht)],K$2)</f>
        <v>0</v>
      </c>
      <c r="L33">
        <f>COUNTIFS(Table_SFB[ID],B33&amp;"*",Table_SFB[Bewertung IST-Zustand
(Eigensicht)],L$2)</f>
        <v>0</v>
      </c>
      <c r="M33">
        <f>COUNTIFS(Table_SFB[ID],B33&amp;"*",Table_SFB[Bewertung IST-Zustand
(Eigensicht)],M$2)</f>
        <v>0</v>
      </c>
      <c r="N33">
        <f>COUNTIFS(Table_SFB[ID],B33&amp;"*",Table_SFB[Bewertung IST-Zustand
(Eigensicht)],N$2)</f>
        <v>0</v>
      </c>
      <c r="O33" s="6">
        <f>COUNTIFS(Table_SFB[ID],B33&amp;"*",Table_SFB[Bewertung IST-Zustand
(Eigensicht)],O$2)</f>
        <v>0</v>
      </c>
    </row>
    <row r="34" spans="1:15" x14ac:dyDescent="0.25">
      <c r="A34" t="s">
        <v>794</v>
      </c>
      <c r="B34" t="s">
        <v>131</v>
      </c>
      <c r="C34" t="s">
        <v>851</v>
      </c>
      <c r="D34" t="str">
        <f>VLOOKUP(A34,Table_SFB[],9,FALSE)</f>
        <v/>
      </c>
      <c r="E34" s="63">
        <f>COUNTIFS(Table_SFB[ID],B34&amp;"*")</f>
        <v>4</v>
      </c>
      <c r="F34" s="58">
        <f>COUNTIFS(Table_SFB[ID],B34&amp;"*",Table_SFB[Subkapitel Reifegrad &amp; Bewertung SFB],F$2)</f>
        <v>0</v>
      </c>
      <c r="G34">
        <f>COUNTIFS(Table_SFB[ID],B34&amp;"*",Table_SFB[Subkapitel Reifegrad &amp; Bewertung SFB],G$2)</f>
        <v>3</v>
      </c>
      <c r="H34" s="6">
        <f>COUNTIFS(Table_SFB[ID],B34&amp;"*",Table_SFB[Subkapitel Reifegrad &amp; Bewertung SFB],H$2)</f>
        <v>1</v>
      </c>
      <c r="I34" s="58">
        <f>COUNTIFS(Table_SFB[ID],B34&amp;"*",Table_SFB[Bewertung IST-Zustand
(Eigensicht)],"=")</f>
        <v>4</v>
      </c>
      <c r="J34">
        <f>COUNTIFS(Table_SFB[ID],B34&amp;"*",Table_SFB[Bewertung IST-Zustand
(Eigensicht)],J$2)</f>
        <v>0</v>
      </c>
      <c r="K34">
        <f>COUNTIFS(Table_SFB[ID],B34&amp;"*",Table_SFB[Bewertung IST-Zustand
(Eigensicht)],K$2)</f>
        <v>0</v>
      </c>
      <c r="L34">
        <f>COUNTIFS(Table_SFB[ID],B34&amp;"*",Table_SFB[Bewertung IST-Zustand
(Eigensicht)],L$2)</f>
        <v>0</v>
      </c>
      <c r="M34">
        <f>COUNTIFS(Table_SFB[ID],B34&amp;"*",Table_SFB[Bewertung IST-Zustand
(Eigensicht)],M$2)</f>
        <v>0</v>
      </c>
      <c r="N34">
        <f>COUNTIFS(Table_SFB[ID],B34&amp;"*",Table_SFB[Bewertung IST-Zustand
(Eigensicht)],N$2)</f>
        <v>0</v>
      </c>
      <c r="O34" s="6">
        <f>COUNTIFS(Table_SFB[ID],B34&amp;"*",Table_SFB[Bewertung IST-Zustand
(Eigensicht)],O$2)</f>
        <v>0</v>
      </c>
    </row>
    <row r="35" spans="1:15" x14ac:dyDescent="0.25">
      <c r="A35" t="s">
        <v>795</v>
      </c>
      <c r="B35" t="s">
        <v>132</v>
      </c>
      <c r="C35" t="s">
        <v>852</v>
      </c>
      <c r="D35" t="str">
        <f>VLOOKUP(A35,Table_SFB[],9,FALSE)</f>
        <v/>
      </c>
      <c r="E35" s="63">
        <f>COUNTIFS(Table_SFB[ID],B35&amp;"*")</f>
        <v>5</v>
      </c>
      <c r="F35" s="58">
        <f>COUNTIFS(Table_SFB[ID],B35&amp;"*",Table_SFB[Subkapitel Reifegrad &amp; Bewertung SFB],F$2)</f>
        <v>0</v>
      </c>
      <c r="G35">
        <f>COUNTIFS(Table_SFB[ID],B35&amp;"*",Table_SFB[Subkapitel Reifegrad &amp; Bewertung SFB],G$2)</f>
        <v>4</v>
      </c>
      <c r="H35" s="6">
        <f>COUNTIFS(Table_SFB[ID],B35&amp;"*",Table_SFB[Subkapitel Reifegrad &amp; Bewertung SFB],H$2)</f>
        <v>1</v>
      </c>
      <c r="I35" s="58">
        <f>COUNTIFS(Table_SFB[ID],B35&amp;"*",Table_SFB[Bewertung IST-Zustand
(Eigensicht)],"=")</f>
        <v>5</v>
      </c>
      <c r="J35">
        <f>COUNTIFS(Table_SFB[ID],B35&amp;"*",Table_SFB[Bewertung IST-Zustand
(Eigensicht)],J$2)</f>
        <v>0</v>
      </c>
      <c r="K35">
        <f>COUNTIFS(Table_SFB[ID],B35&amp;"*",Table_SFB[Bewertung IST-Zustand
(Eigensicht)],K$2)</f>
        <v>0</v>
      </c>
      <c r="L35">
        <f>COUNTIFS(Table_SFB[ID],B35&amp;"*",Table_SFB[Bewertung IST-Zustand
(Eigensicht)],L$2)</f>
        <v>0</v>
      </c>
      <c r="M35">
        <f>COUNTIFS(Table_SFB[ID],B35&amp;"*",Table_SFB[Bewertung IST-Zustand
(Eigensicht)],M$2)</f>
        <v>0</v>
      </c>
      <c r="N35">
        <f>COUNTIFS(Table_SFB[ID],B35&amp;"*",Table_SFB[Bewertung IST-Zustand
(Eigensicht)],N$2)</f>
        <v>0</v>
      </c>
      <c r="O35" s="6">
        <f>COUNTIFS(Table_SFB[ID],B35&amp;"*",Table_SFB[Bewertung IST-Zustand
(Eigensicht)],O$2)</f>
        <v>0</v>
      </c>
    </row>
    <row r="36" spans="1:15" x14ac:dyDescent="0.25">
      <c r="A36" t="s">
        <v>796</v>
      </c>
      <c r="B36" t="s">
        <v>133</v>
      </c>
      <c r="C36" t="s">
        <v>853</v>
      </c>
      <c r="D36" t="str">
        <f>VLOOKUP(A36,Table_SFB[],9,FALSE)</f>
        <v/>
      </c>
      <c r="E36" s="63">
        <f>COUNTIFS(Table_SFB[ID],B36&amp;"*")</f>
        <v>7</v>
      </c>
      <c r="F36" s="58">
        <f>COUNTIFS(Table_SFB[ID],B36&amp;"*",Table_SFB[Subkapitel Reifegrad &amp; Bewertung SFB],F$2)</f>
        <v>0</v>
      </c>
      <c r="G36">
        <f>COUNTIFS(Table_SFB[ID],B36&amp;"*",Table_SFB[Subkapitel Reifegrad &amp; Bewertung SFB],G$2)</f>
        <v>4</v>
      </c>
      <c r="H36" s="6">
        <f>COUNTIFS(Table_SFB[ID],B36&amp;"*",Table_SFB[Subkapitel Reifegrad &amp; Bewertung SFB],H$2)</f>
        <v>3</v>
      </c>
      <c r="I36" s="58">
        <f>COUNTIFS(Table_SFB[ID],B36&amp;"*",Table_SFB[Bewertung IST-Zustand
(Eigensicht)],"=")</f>
        <v>7</v>
      </c>
      <c r="J36">
        <f>COUNTIFS(Table_SFB[ID],B36&amp;"*",Table_SFB[Bewertung IST-Zustand
(Eigensicht)],J$2)</f>
        <v>0</v>
      </c>
      <c r="K36">
        <f>COUNTIFS(Table_SFB[ID],B36&amp;"*",Table_SFB[Bewertung IST-Zustand
(Eigensicht)],K$2)</f>
        <v>0</v>
      </c>
      <c r="L36">
        <f>COUNTIFS(Table_SFB[ID],B36&amp;"*",Table_SFB[Bewertung IST-Zustand
(Eigensicht)],L$2)</f>
        <v>0</v>
      </c>
      <c r="M36">
        <f>COUNTIFS(Table_SFB[ID],B36&amp;"*",Table_SFB[Bewertung IST-Zustand
(Eigensicht)],M$2)</f>
        <v>0</v>
      </c>
      <c r="N36">
        <f>COUNTIFS(Table_SFB[ID],B36&amp;"*",Table_SFB[Bewertung IST-Zustand
(Eigensicht)],N$2)</f>
        <v>0</v>
      </c>
      <c r="O36" s="6">
        <f>COUNTIFS(Table_SFB[ID],B36&amp;"*",Table_SFB[Bewertung IST-Zustand
(Eigensicht)],O$2)</f>
        <v>0</v>
      </c>
    </row>
    <row r="37" spans="1:15" x14ac:dyDescent="0.25">
      <c r="A37" t="s">
        <v>797</v>
      </c>
      <c r="B37" t="s">
        <v>134</v>
      </c>
      <c r="C37" t="s">
        <v>854</v>
      </c>
      <c r="D37" t="str">
        <f>VLOOKUP(A37,Table_SFB[],9,FALSE)</f>
        <v/>
      </c>
      <c r="E37" s="63">
        <f>COUNTIFS(Table_SFB[ID],B37&amp;"*")</f>
        <v>9</v>
      </c>
      <c r="F37" s="58">
        <f>COUNTIFS(Table_SFB[ID],B37&amp;"*",Table_SFB[Subkapitel Reifegrad &amp; Bewertung SFB],F$2)</f>
        <v>0</v>
      </c>
      <c r="G37">
        <f>COUNTIFS(Table_SFB[ID],B37&amp;"*",Table_SFB[Subkapitel Reifegrad &amp; Bewertung SFB],G$2)</f>
        <v>9</v>
      </c>
      <c r="H37" s="6">
        <f>COUNTIFS(Table_SFB[ID],B37&amp;"*",Table_SFB[Subkapitel Reifegrad &amp; Bewertung SFB],H$2)</f>
        <v>0</v>
      </c>
      <c r="I37" s="58">
        <f>COUNTIFS(Table_SFB[ID],B37&amp;"*",Table_SFB[Bewertung IST-Zustand
(Eigensicht)],"=")</f>
        <v>9</v>
      </c>
      <c r="J37">
        <f>COUNTIFS(Table_SFB[ID],B37&amp;"*",Table_SFB[Bewertung IST-Zustand
(Eigensicht)],J$2)</f>
        <v>0</v>
      </c>
      <c r="K37">
        <f>COUNTIFS(Table_SFB[ID],B37&amp;"*",Table_SFB[Bewertung IST-Zustand
(Eigensicht)],K$2)</f>
        <v>0</v>
      </c>
      <c r="L37">
        <f>COUNTIFS(Table_SFB[ID],B37&amp;"*",Table_SFB[Bewertung IST-Zustand
(Eigensicht)],L$2)</f>
        <v>0</v>
      </c>
      <c r="M37">
        <f>COUNTIFS(Table_SFB[ID],B37&amp;"*",Table_SFB[Bewertung IST-Zustand
(Eigensicht)],M$2)</f>
        <v>0</v>
      </c>
      <c r="N37">
        <f>COUNTIFS(Table_SFB[ID],B37&amp;"*",Table_SFB[Bewertung IST-Zustand
(Eigensicht)],N$2)</f>
        <v>0</v>
      </c>
      <c r="O37" s="6">
        <f>COUNTIFS(Table_SFB[ID],B37&amp;"*",Table_SFB[Bewertung IST-Zustand
(Eigensicht)],O$2)</f>
        <v>0</v>
      </c>
    </row>
    <row r="38" spans="1:15" x14ac:dyDescent="0.25">
      <c r="A38" t="s">
        <v>798</v>
      </c>
      <c r="B38" t="s">
        <v>135</v>
      </c>
      <c r="C38" t="s">
        <v>855</v>
      </c>
      <c r="D38" t="str">
        <f>VLOOKUP(A38,Table_SFB[],9,FALSE)</f>
        <v/>
      </c>
      <c r="E38" s="63">
        <f>COUNTIFS(Table_SFB[ID],B38&amp;"*")</f>
        <v>12</v>
      </c>
      <c r="F38" s="58">
        <f>COUNTIFS(Table_SFB[ID],B38&amp;"*",Table_SFB[Subkapitel Reifegrad &amp; Bewertung SFB],F$2)</f>
        <v>0</v>
      </c>
      <c r="G38">
        <f>COUNTIFS(Table_SFB[ID],B38&amp;"*",Table_SFB[Subkapitel Reifegrad &amp; Bewertung SFB],G$2)</f>
        <v>9</v>
      </c>
      <c r="H38" s="6">
        <f>COUNTIFS(Table_SFB[ID],B38&amp;"*",Table_SFB[Subkapitel Reifegrad &amp; Bewertung SFB],H$2)</f>
        <v>3</v>
      </c>
      <c r="I38" s="58">
        <f>COUNTIFS(Table_SFB[ID],B38&amp;"*",Table_SFB[Bewertung IST-Zustand
(Eigensicht)],"=")</f>
        <v>12</v>
      </c>
      <c r="J38">
        <f>COUNTIFS(Table_SFB[ID],B38&amp;"*",Table_SFB[Bewertung IST-Zustand
(Eigensicht)],J$2)</f>
        <v>0</v>
      </c>
      <c r="K38">
        <f>COUNTIFS(Table_SFB[ID],B38&amp;"*",Table_SFB[Bewertung IST-Zustand
(Eigensicht)],K$2)</f>
        <v>0</v>
      </c>
      <c r="L38">
        <f>COUNTIFS(Table_SFB[ID],B38&amp;"*",Table_SFB[Bewertung IST-Zustand
(Eigensicht)],L$2)</f>
        <v>0</v>
      </c>
      <c r="M38">
        <f>COUNTIFS(Table_SFB[ID],B38&amp;"*",Table_SFB[Bewertung IST-Zustand
(Eigensicht)],M$2)</f>
        <v>0</v>
      </c>
      <c r="N38">
        <f>COUNTIFS(Table_SFB[ID],B38&amp;"*",Table_SFB[Bewertung IST-Zustand
(Eigensicht)],N$2)</f>
        <v>0</v>
      </c>
      <c r="O38" s="6">
        <f>COUNTIFS(Table_SFB[ID],B38&amp;"*",Table_SFB[Bewertung IST-Zustand
(Eigensicht)],O$2)</f>
        <v>0</v>
      </c>
    </row>
    <row r="39" spans="1:15" x14ac:dyDescent="0.25">
      <c r="A39" t="s">
        <v>799</v>
      </c>
      <c r="B39" t="s">
        <v>136</v>
      </c>
      <c r="C39" t="s">
        <v>856</v>
      </c>
      <c r="D39" t="str">
        <f>VLOOKUP(A39,Table_SFB[],9,FALSE)</f>
        <v/>
      </c>
      <c r="E39" s="63">
        <f>COUNTIFS(Table_SFB[ID],B39&amp;"*")</f>
        <v>9</v>
      </c>
      <c r="F39" s="58">
        <f>COUNTIFS(Table_SFB[ID],B39&amp;"*",Table_SFB[Subkapitel Reifegrad &amp; Bewertung SFB],F$2)</f>
        <v>0</v>
      </c>
      <c r="G39">
        <f>COUNTIFS(Table_SFB[ID],B39&amp;"*",Table_SFB[Subkapitel Reifegrad &amp; Bewertung SFB],G$2)</f>
        <v>7</v>
      </c>
      <c r="H39" s="6">
        <f>COUNTIFS(Table_SFB[ID],B39&amp;"*",Table_SFB[Subkapitel Reifegrad &amp; Bewertung SFB],H$2)</f>
        <v>2</v>
      </c>
      <c r="I39" s="58">
        <f>COUNTIFS(Table_SFB[ID],B39&amp;"*",Table_SFB[Bewertung IST-Zustand
(Eigensicht)],"=")</f>
        <v>9</v>
      </c>
      <c r="J39">
        <f>COUNTIFS(Table_SFB[ID],B39&amp;"*",Table_SFB[Bewertung IST-Zustand
(Eigensicht)],J$2)</f>
        <v>0</v>
      </c>
      <c r="K39">
        <f>COUNTIFS(Table_SFB[ID],B39&amp;"*",Table_SFB[Bewertung IST-Zustand
(Eigensicht)],K$2)</f>
        <v>0</v>
      </c>
      <c r="L39">
        <f>COUNTIFS(Table_SFB[ID],B39&amp;"*",Table_SFB[Bewertung IST-Zustand
(Eigensicht)],L$2)</f>
        <v>0</v>
      </c>
      <c r="M39">
        <f>COUNTIFS(Table_SFB[ID],B39&amp;"*",Table_SFB[Bewertung IST-Zustand
(Eigensicht)],M$2)</f>
        <v>0</v>
      </c>
      <c r="N39">
        <f>COUNTIFS(Table_SFB[ID],B39&amp;"*",Table_SFB[Bewertung IST-Zustand
(Eigensicht)],N$2)</f>
        <v>0</v>
      </c>
      <c r="O39" s="6">
        <f>COUNTIFS(Table_SFB[ID],B39&amp;"*",Table_SFB[Bewertung IST-Zustand
(Eigensicht)],O$2)</f>
        <v>0</v>
      </c>
    </row>
    <row r="40" spans="1:15" x14ac:dyDescent="0.25">
      <c r="A40" t="s">
        <v>800</v>
      </c>
      <c r="B40" t="s">
        <v>137</v>
      </c>
      <c r="C40" t="s">
        <v>857</v>
      </c>
      <c r="D40" t="str">
        <f>VLOOKUP(A40,Table_SFB[],9,FALSE)</f>
        <v/>
      </c>
      <c r="E40" s="63">
        <f>COUNTIFS(Table_SFB[ID],B40&amp;"*")</f>
        <v>9</v>
      </c>
      <c r="F40" s="58">
        <f>COUNTIFS(Table_SFB[ID],B40&amp;"*",Table_SFB[Subkapitel Reifegrad &amp; Bewertung SFB],F$2)</f>
        <v>0</v>
      </c>
      <c r="G40">
        <f>COUNTIFS(Table_SFB[ID],B40&amp;"*",Table_SFB[Subkapitel Reifegrad &amp; Bewertung SFB],G$2)</f>
        <v>8</v>
      </c>
      <c r="H40" s="6">
        <f>COUNTIFS(Table_SFB[ID],B40&amp;"*",Table_SFB[Subkapitel Reifegrad &amp; Bewertung SFB],H$2)</f>
        <v>1</v>
      </c>
      <c r="I40" s="58">
        <f>COUNTIFS(Table_SFB[ID],B40&amp;"*",Table_SFB[Bewertung IST-Zustand
(Eigensicht)],"=")</f>
        <v>9</v>
      </c>
      <c r="J40">
        <f>COUNTIFS(Table_SFB[ID],B40&amp;"*",Table_SFB[Bewertung IST-Zustand
(Eigensicht)],J$2)</f>
        <v>0</v>
      </c>
      <c r="K40">
        <f>COUNTIFS(Table_SFB[ID],B40&amp;"*",Table_SFB[Bewertung IST-Zustand
(Eigensicht)],K$2)</f>
        <v>0</v>
      </c>
      <c r="L40">
        <f>COUNTIFS(Table_SFB[ID],B40&amp;"*",Table_SFB[Bewertung IST-Zustand
(Eigensicht)],L$2)</f>
        <v>0</v>
      </c>
      <c r="M40">
        <f>COUNTIFS(Table_SFB[ID],B40&amp;"*",Table_SFB[Bewertung IST-Zustand
(Eigensicht)],M$2)</f>
        <v>0</v>
      </c>
      <c r="N40">
        <f>COUNTIFS(Table_SFB[ID],B40&amp;"*",Table_SFB[Bewertung IST-Zustand
(Eigensicht)],N$2)</f>
        <v>0</v>
      </c>
      <c r="O40" s="6">
        <f>COUNTIFS(Table_SFB[ID],B40&amp;"*",Table_SFB[Bewertung IST-Zustand
(Eigensicht)],O$2)</f>
        <v>0</v>
      </c>
    </row>
    <row r="41" spans="1:15" x14ac:dyDescent="0.25">
      <c r="A41" t="s">
        <v>801</v>
      </c>
      <c r="B41" t="s">
        <v>140</v>
      </c>
      <c r="C41" t="s">
        <v>858</v>
      </c>
      <c r="D41" t="str">
        <f>VLOOKUP(A41,Table_SFB[],9,FALSE)</f>
        <v/>
      </c>
      <c r="E41" s="63">
        <f>COUNTIFS(Table_SFB[ID],B41&amp;"*")</f>
        <v>3</v>
      </c>
      <c r="F41" s="58">
        <f>COUNTIFS(Table_SFB[ID],B41&amp;"*",Table_SFB[Subkapitel Reifegrad &amp; Bewertung SFB],F$2)</f>
        <v>0</v>
      </c>
      <c r="G41">
        <f>COUNTIFS(Table_SFB[ID],B41&amp;"*",Table_SFB[Subkapitel Reifegrad &amp; Bewertung SFB],G$2)</f>
        <v>3</v>
      </c>
      <c r="H41" s="6">
        <f>COUNTIFS(Table_SFB[ID],B41&amp;"*",Table_SFB[Subkapitel Reifegrad &amp; Bewertung SFB],H$2)</f>
        <v>0</v>
      </c>
      <c r="I41" s="58">
        <f>COUNTIFS(Table_SFB[ID],B41&amp;"*",Table_SFB[Bewertung IST-Zustand
(Eigensicht)],"=")</f>
        <v>3</v>
      </c>
      <c r="J41">
        <f>COUNTIFS(Table_SFB[ID],B41&amp;"*",Table_SFB[Bewertung IST-Zustand
(Eigensicht)],J$2)</f>
        <v>0</v>
      </c>
      <c r="K41">
        <f>COUNTIFS(Table_SFB[ID],B41&amp;"*",Table_SFB[Bewertung IST-Zustand
(Eigensicht)],K$2)</f>
        <v>0</v>
      </c>
      <c r="L41">
        <f>COUNTIFS(Table_SFB[ID],B41&amp;"*",Table_SFB[Bewertung IST-Zustand
(Eigensicht)],L$2)</f>
        <v>0</v>
      </c>
      <c r="M41">
        <f>COUNTIFS(Table_SFB[ID],B41&amp;"*",Table_SFB[Bewertung IST-Zustand
(Eigensicht)],M$2)</f>
        <v>0</v>
      </c>
      <c r="N41">
        <f>COUNTIFS(Table_SFB[ID],B41&amp;"*",Table_SFB[Bewertung IST-Zustand
(Eigensicht)],N$2)</f>
        <v>0</v>
      </c>
      <c r="O41" s="6">
        <f>COUNTIFS(Table_SFB[ID],B41&amp;"*",Table_SFB[Bewertung IST-Zustand
(Eigensicht)],O$2)</f>
        <v>0</v>
      </c>
    </row>
    <row r="42" spans="1:15" x14ac:dyDescent="0.25">
      <c r="A42" t="s">
        <v>802</v>
      </c>
      <c r="B42" t="s">
        <v>147</v>
      </c>
      <c r="C42" t="s">
        <v>859</v>
      </c>
      <c r="D42" t="str">
        <f>VLOOKUP(A42,Table_SFB[],9,FALSE)</f>
        <v/>
      </c>
      <c r="E42" s="63">
        <f>COUNTIFS(Table_SFB[ID],B42&amp;"*")</f>
        <v>18</v>
      </c>
      <c r="F42" s="58">
        <f>COUNTIFS(Table_SFB[ID],B42&amp;"*",Table_SFB[Subkapitel Reifegrad &amp; Bewertung SFB],F$2)</f>
        <v>0</v>
      </c>
      <c r="G42">
        <f>COUNTIFS(Table_SFB[ID],B42&amp;"*",Table_SFB[Subkapitel Reifegrad &amp; Bewertung SFB],G$2)</f>
        <v>11</v>
      </c>
      <c r="H42" s="6">
        <f>COUNTIFS(Table_SFB[ID],B42&amp;"*",Table_SFB[Subkapitel Reifegrad &amp; Bewertung SFB],H$2)</f>
        <v>7</v>
      </c>
      <c r="I42" s="58">
        <f>COUNTIFS(Table_SFB[ID],B42&amp;"*",Table_SFB[Bewertung IST-Zustand
(Eigensicht)],"=")</f>
        <v>18</v>
      </c>
      <c r="J42">
        <f>COUNTIFS(Table_SFB[ID],B42&amp;"*",Table_SFB[Bewertung IST-Zustand
(Eigensicht)],J$2)</f>
        <v>0</v>
      </c>
      <c r="K42">
        <f>COUNTIFS(Table_SFB[ID],B42&amp;"*",Table_SFB[Bewertung IST-Zustand
(Eigensicht)],K$2)</f>
        <v>0</v>
      </c>
      <c r="L42">
        <f>COUNTIFS(Table_SFB[ID],B42&amp;"*",Table_SFB[Bewertung IST-Zustand
(Eigensicht)],L$2)</f>
        <v>0</v>
      </c>
      <c r="M42">
        <f>COUNTIFS(Table_SFB[ID],B42&amp;"*",Table_SFB[Bewertung IST-Zustand
(Eigensicht)],M$2)</f>
        <v>0</v>
      </c>
      <c r="N42">
        <f>COUNTIFS(Table_SFB[ID],B42&amp;"*",Table_SFB[Bewertung IST-Zustand
(Eigensicht)],N$2)</f>
        <v>0</v>
      </c>
      <c r="O42" s="6">
        <f>COUNTIFS(Table_SFB[ID],B42&amp;"*",Table_SFB[Bewertung IST-Zustand
(Eigensicht)],O$2)</f>
        <v>0</v>
      </c>
    </row>
    <row r="43" spans="1:15" x14ac:dyDescent="0.25">
      <c r="A43" t="s">
        <v>803</v>
      </c>
      <c r="B43" t="s">
        <v>149</v>
      </c>
      <c r="C43" t="s">
        <v>860</v>
      </c>
      <c r="D43" t="str">
        <f>VLOOKUP(A43,Table_SFB[],9,FALSE)</f>
        <v/>
      </c>
      <c r="E43" s="63">
        <f>COUNTIFS(Table_SFB[ID],B43&amp;"*")</f>
        <v>2</v>
      </c>
      <c r="F43" s="58">
        <f>COUNTIFS(Table_SFB[ID],B43&amp;"*",Table_SFB[Subkapitel Reifegrad &amp; Bewertung SFB],F$2)</f>
        <v>0</v>
      </c>
      <c r="G43">
        <f>COUNTIFS(Table_SFB[ID],B43&amp;"*",Table_SFB[Subkapitel Reifegrad &amp; Bewertung SFB],G$2)</f>
        <v>2</v>
      </c>
      <c r="H43" s="6">
        <f>COUNTIFS(Table_SFB[ID],B43&amp;"*",Table_SFB[Subkapitel Reifegrad &amp; Bewertung SFB],H$2)</f>
        <v>0</v>
      </c>
      <c r="I43" s="58">
        <f>COUNTIFS(Table_SFB[ID],B43&amp;"*",Table_SFB[Bewertung IST-Zustand
(Eigensicht)],"=")</f>
        <v>2</v>
      </c>
      <c r="J43">
        <f>COUNTIFS(Table_SFB[ID],B43&amp;"*",Table_SFB[Bewertung IST-Zustand
(Eigensicht)],J$2)</f>
        <v>0</v>
      </c>
      <c r="K43">
        <f>COUNTIFS(Table_SFB[ID],B43&amp;"*",Table_SFB[Bewertung IST-Zustand
(Eigensicht)],K$2)</f>
        <v>0</v>
      </c>
      <c r="L43">
        <f>COUNTIFS(Table_SFB[ID],B43&amp;"*",Table_SFB[Bewertung IST-Zustand
(Eigensicht)],L$2)</f>
        <v>0</v>
      </c>
      <c r="M43">
        <f>COUNTIFS(Table_SFB[ID],B43&amp;"*",Table_SFB[Bewertung IST-Zustand
(Eigensicht)],M$2)</f>
        <v>0</v>
      </c>
      <c r="N43">
        <f>COUNTIFS(Table_SFB[ID],B43&amp;"*",Table_SFB[Bewertung IST-Zustand
(Eigensicht)],N$2)</f>
        <v>0</v>
      </c>
      <c r="O43" s="6">
        <f>COUNTIFS(Table_SFB[ID],B43&amp;"*",Table_SFB[Bewertung IST-Zustand
(Eigensicht)],O$2)</f>
        <v>0</v>
      </c>
    </row>
    <row r="44" spans="1:15" x14ac:dyDescent="0.25">
      <c r="A44" t="s">
        <v>804</v>
      </c>
      <c r="B44" t="s">
        <v>150</v>
      </c>
      <c r="C44" t="s">
        <v>861</v>
      </c>
      <c r="D44" t="str">
        <f>VLOOKUP(A44,Table_SFB[],9,FALSE)</f>
        <v/>
      </c>
      <c r="E44" s="63">
        <f>COUNTIFS(Table_SFB[ID],B44&amp;"*")</f>
        <v>6</v>
      </c>
      <c r="F44" s="58">
        <f>COUNTIFS(Table_SFB[ID],B44&amp;"*",Table_SFB[Subkapitel Reifegrad &amp; Bewertung SFB],F$2)</f>
        <v>0</v>
      </c>
      <c r="G44">
        <f>COUNTIFS(Table_SFB[ID],B44&amp;"*",Table_SFB[Subkapitel Reifegrad &amp; Bewertung SFB],G$2)</f>
        <v>6</v>
      </c>
      <c r="H44" s="6">
        <f>COUNTIFS(Table_SFB[ID],B44&amp;"*",Table_SFB[Subkapitel Reifegrad &amp; Bewertung SFB],H$2)</f>
        <v>0</v>
      </c>
      <c r="I44" s="58">
        <f>COUNTIFS(Table_SFB[ID],B44&amp;"*",Table_SFB[Bewertung IST-Zustand
(Eigensicht)],"=")</f>
        <v>6</v>
      </c>
      <c r="J44">
        <f>COUNTIFS(Table_SFB[ID],B44&amp;"*",Table_SFB[Bewertung IST-Zustand
(Eigensicht)],J$2)</f>
        <v>0</v>
      </c>
      <c r="K44">
        <f>COUNTIFS(Table_SFB[ID],B44&amp;"*",Table_SFB[Bewertung IST-Zustand
(Eigensicht)],K$2)</f>
        <v>0</v>
      </c>
      <c r="L44">
        <f>COUNTIFS(Table_SFB[ID],B44&amp;"*",Table_SFB[Bewertung IST-Zustand
(Eigensicht)],L$2)</f>
        <v>0</v>
      </c>
      <c r="M44">
        <f>COUNTIFS(Table_SFB[ID],B44&amp;"*",Table_SFB[Bewertung IST-Zustand
(Eigensicht)],M$2)</f>
        <v>0</v>
      </c>
      <c r="N44">
        <f>COUNTIFS(Table_SFB[ID],B44&amp;"*",Table_SFB[Bewertung IST-Zustand
(Eigensicht)],N$2)</f>
        <v>0</v>
      </c>
      <c r="O44" s="6">
        <f>COUNTIFS(Table_SFB[ID],B44&amp;"*",Table_SFB[Bewertung IST-Zustand
(Eigensicht)],O$2)</f>
        <v>0</v>
      </c>
    </row>
    <row r="45" spans="1:15" x14ac:dyDescent="0.25">
      <c r="A45" t="s">
        <v>812</v>
      </c>
      <c r="B45" t="s">
        <v>148</v>
      </c>
      <c r="C45" t="s">
        <v>862</v>
      </c>
      <c r="D45" t="str">
        <f>VLOOKUP(A45,Table_SFB[],9,FALSE)</f>
        <v/>
      </c>
      <c r="E45" s="63">
        <f>COUNTIFS(Table_SFB[ID],B45&amp;"*")</f>
        <v>11</v>
      </c>
      <c r="F45" s="58">
        <f>COUNTIFS(Table_SFB[ID],B45&amp;"*",Table_SFB[Subkapitel Reifegrad &amp; Bewertung SFB],F$2)</f>
        <v>0</v>
      </c>
      <c r="G45">
        <f>COUNTIFS(Table_SFB[ID],B45&amp;"*",Table_SFB[Subkapitel Reifegrad &amp; Bewertung SFB],G$2)</f>
        <v>10</v>
      </c>
      <c r="H45" s="6">
        <f>COUNTIFS(Table_SFB[ID],B45&amp;"*",Table_SFB[Subkapitel Reifegrad &amp; Bewertung SFB],H$2)</f>
        <v>1</v>
      </c>
      <c r="I45" s="58">
        <f>COUNTIFS(Table_SFB[ID],B45&amp;"*",Table_SFB[Bewertung IST-Zustand
(Eigensicht)],"=")</f>
        <v>11</v>
      </c>
      <c r="J45">
        <f>COUNTIFS(Table_SFB[ID],B45&amp;"*",Table_SFB[Bewertung IST-Zustand
(Eigensicht)],J$2)</f>
        <v>0</v>
      </c>
      <c r="K45">
        <f>COUNTIFS(Table_SFB[ID],B45&amp;"*",Table_SFB[Bewertung IST-Zustand
(Eigensicht)],K$2)</f>
        <v>0</v>
      </c>
      <c r="L45">
        <f>COUNTIFS(Table_SFB[ID],B45&amp;"*",Table_SFB[Bewertung IST-Zustand
(Eigensicht)],L$2)</f>
        <v>0</v>
      </c>
      <c r="M45">
        <f>COUNTIFS(Table_SFB[ID],B45&amp;"*",Table_SFB[Bewertung IST-Zustand
(Eigensicht)],M$2)</f>
        <v>0</v>
      </c>
      <c r="N45">
        <f>COUNTIFS(Table_SFB[ID],B45&amp;"*",Table_SFB[Bewertung IST-Zustand
(Eigensicht)],N$2)</f>
        <v>0</v>
      </c>
      <c r="O45" s="6">
        <f>COUNTIFS(Table_SFB[ID],B45&amp;"*",Table_SFB[Bewertung IST-Zustand
(Eigensicht)],O$2)</f>
        <v>0</v>
      </c>
    </row>
    <row r="46" spans="1:15" x14ac:dyDescent="0.25">
      <c r="A46" t="s">
        <v>805</v>
      </c>
      <c r="B46" t="s">
        <v>151</v>
      </c>
      <c r="C46" t="s">
        <v>863</v>
      </c>
      <c r="D46" t="str">
        <f>VLOOKUP(A46,Table_SFB[],9,FALSE)</f>
        <v/>
      </c>
      <c r="E46" s="63">
        <f>COUNTIFS(Table_SFB[ID],B46&amp;"*")</f>
        <v>2</v>
      </c>
      <c r="F46" s="58">
        <f>COUNTIFS(Table_SFB[ID],B46&amp;"*",Table_SFB[Subkapitel Reifegrad &amp; Bewertung SFB],F$2)</f>
        <v>0</v>
      </c>
      <c r="G46">
        <f>COUNTIFS(Table_SFB[ID],B46&amp;"*",Table_SFB[Subkapitel Reifegrad &amp; Bewertung SFB],G$2)</f>
        <v>2</v>
      </c>
      <c r="H46" s="6">
        <f>COUNTIFS(Table_SFB[ID],B46&amp;"*",Table_SFB[Subkapitel Reifegrad &amp; Bewertung SFB],H$2)</f>
        <v>0</v>
      </c>
      <c r="I46" s="58">
        <f>COUNTIFS(Table_SFB[ID],B46&amp;"*",Table_SFB[Bewertung IST-Zustand
(Eigensicht)],"=")</f>
        <v>2</v>
      </c>
      <c r="J46">
        <f>COUNTIFS(Table_SFB[ID],B46&amp;"*",Table_SFB[Bewertung IST-Zustand
(Eigensicht)],J$2)</f>
        <v>0</v>
      </c>
      <c r="K46">
        <f>COUNTIFS(Table_SFB[ID],B46&amp;"*",Table_SFB[Bewertung IST-Zustand
(Eigensicht)],K$2)</f>
        <v>0</v>
      </c>
      <c r="L46">
        <f>COUNTIFS(Table_SFB[ID],B46&amp;"*",Table_SFB[Bewertung IST-Zustand
(Eigensicht)],L$2)</f>
        <v>0</v>
      </c>
      <c r="M46">
        <f>COUNTIFS(Table_SFB[ID],B46&amp;"*",Table_SFB[Bewertung IST-Zustand
(Eigensicht)],M$2)</f>
        <v>0</v>
      </c>
      <c r="N46">
        <f>COUNTIFS(Table_SFB[ID],B46&amp;"*",Table_SFB[Bewertung IST-Zustand
(Eigensicht)],N$2)</f>
        <v>0</v>
      </c>
      <c r="O46" s="6">
        <f>COUNTIFS(Table_SFB[ID],B46&amp;"*",Table_SFB[Bewertung IST-Zustand
(Eigensicht)],O$2)</f>
        <v>0</v>
      </c>
    </row>
    <row r="47" spans="1:15" x14ac:dyDescent="0.25">
      <c r="A47" t="s">
        <v>806</v>
      </c>
      <c r="B47" t="s">
        <v>153</v>
      </c>
      <c r="C47" t="s">
        <v>864</v>
      </c>
      <c r="D47" t="str">
        <f>VLOOKUP(A47,Table_SFB[],9,FALSE)</f>
        <v/>
      </c>
      <c r="E47" s="63">
        <f>COUNTIFS(Table_SFB[ID],B47&amp;"*")</f>
        <v>13</v>
      </c>
      <c r="F47" s="58">
        <f>COUNTIFS(Table_SFB[ID],B47&amp;"*",Table_SFB[Subkapitel Reifegrad &amp; Bewertung SFB],F$2)</f>
        <v>0</v>
      </c>
      <c r="G47">
        <f>COUNTIFS(Table_SFB[ID],B47&amp;"*",Table_SFB[Subkapitel Reifegrad &amp; Bewertung SFB],G$2)</f>
        <v>12</v>
      </c>
      <c r="H47" s="6">
        <f>COUNTIFS(Table_SFB[ID],B47&amp;"*",Table_SFB[Subkapitel Reifegrad &amp; Bewertung SFB],H$2)</f>
        <v>1</v>
      </c>
      <c r="I47" s="58">
        <f>COUNTIFS(Table_SFB[ID],B47&amp;"*",Table_SFB[Bewertung IST-Zustand
(Eigensicht)],"=")</f>
        <v>13</v>
      </c>
      <c r="J47">
        <f>COUNTIFS(Table_SFB[ID],B47&amp;"*",Table_SFB[Bewertung IST-Zustand
(Eigensicht)],J$2)</f>
        <v>0</v>
      </c>
      <c r="K47">
        <f>COUNTIFS(Table_SFB[ID],B47&amp;"*",Table_SFB[Bewertung IST-Zustand
(Eigensicht)],K$2)</f>
        <v>0</v>
      </c>
      <c r="L47">
        <f>COUNTIFS(Table_SFB[ID],B47&amp;"*",Table_SFB[Bewertung IST-Zustand
(Eigensicht)],L$2)</f>
        <v>0</v>
      </c>
      <c r="M47">
        <f>COUNTIFS(Table_SFB[ID],B47&amp;"*",Table_SFB[Bewertung IST-Zustand
(Eigensicht)],M$2)</f>
        <v>0</v>
      </c>
      <c r="N47">
        <f>COUNTIFS(Table_SFB[ID],B47&amp;"*",Table_SFB[Bewertung IST-Zustand
(Eigensicht)],N$2)</f>
        <v>0</v>
      </c>
      <c r="O47" s="6">
        <f>COUNTIFS(Table_SFB[ID],B47&amp;"*",Table_SFB[Bewertung IST-Zustand
(Eigensicht)],O$2)</f>
        <v>0</v>
      </c>
    </row>
    <row r="48" spans="1:15" x14ac:dyDescent="0.25">
      <c r="A48" t="s">
        <v>807</v>
      </c>
      <c r="B48" t="s">
        <v>156</v>
      </c>
      <c r="C48" t="s">
        <v>865</v>
      </c>
      <c r="D48" t="str">
        <f>VLOOKUP(A48,Table_SFB[],9,FALSE)</f>
        <v/>
      </c>
      <c r="E48" s="63">
        <f>COUNTIFS(Table_SFB[ID],B48&amp;"*")</f>
        <v>8</v>
      </c>
      <c r="F48" s="58">
        <f>COUNTIFS(Table_SFB[ID],B48&amp;"*",Table_SFB[Subkapitel Reifegrad &amp; Bewertung SFB],F$2)</f>
        <v>0</v>
      </c>
      <c r="G48">
        <f>COUNTIFS(Table_SFB[ID],B48&amp;"*",Table_SFB[Subkapitel Reifegrad &amp; Bewertung SFB],G$2)</f>
        <v>5</v>
      </c>
      <c r="H48" s="6">
        <f>COUNTIFS(Table_SFB[ID],B48&amp;"*",Table_SFB[Subkapitel Reifegrad &amp; Bewertung SFB],H$2)</f>
        <v>3</v>
      </c>
      <c r="I48" s="58">
        <f>COUNTIFS(Table_SFB[ID],B48&amp;"*",Table_SFB[Bewertung IST-Zustand
(Eigensicht)],"=")</f>
        <v>8</v>
      </c>
      <c r="J48">
        <f>COUNTIFS(Table_SFB[ID],B48&amp;"*",Table_SFB[Bewertung IST-Zustand
(Eigensicht)],J$2)</f>
        <v>0</v>
      </c>
      <c r="K48">
        <f>COUNTIFS(Table_SFB[ID],B48&amp;"*",Table_SFB[Bewertung IST-Zustand
(Eigensicht)],K$2)</f>
        <v>0</v>
      </c>
      <c r="L48">
        <f>COUNTIFS(Table_SFB[ID],B48&amp;"*",Table_SFB[Bewertung IST-Zustand
(Eigensicht)],L$2)</f>
        <v>0</v>
      </c>
      <c r="M48">
        <f>COUNTIFS(Table_SFB[ID],B48&amp;"*",Table_SFB[Bewertung IST-Zustand
(Eigensicht)],M$2)</f>
        <v>0</v>
      </c>
      <c r="N48">
        <f>COUNTIFS(Table_SFB[ID],B48&amp;"*",Table_SFB[Bewertung IST-Zustand
(Eigensicht)],N$2)</f>
        <v>0</v>
      </c>
      <c r="O48" s="6">
        <f>COUNTIFS(Table_SFB[ID],B48&amp;"*",Table_SFB[Bewertung IST-Zustand
(Eigensicht)],O$2)</f>
        <v>0</v>
      </c>
    </row>
    <row r="49" spans="1:15" x14ac:dyDescent="0.25">
      <c r="A49" t="s">
        <v>808</v>
      </c>
      <c r="B49" t="s">
        <v>155</v>
      </c>
      <c r="C49" t="s">
        <v>866</v>
      </c>
      <c r="D49" t="str">
        <f>VLOOKUP(A49,Table_SFB[],9,FALSE)</f>
        <v/>
      </c>
      <c r="E49" s="63">
        <f>COUNTIFS(Table_SFB[ID],B49&amp;"*")</f>
        <v>11</v>
      </c>
      <c r="F49" s="58">
        <f>COUNTIFS(Table_SFB[ID],B49&amp;"*",Table_SFB[Subkapitel Reifegrad &amp; Bewertung SFB],F$2)</f>
        <v>0</v>
      </c>
      <c r="G49">
        <f>COUNTIFS(Table_SFB[ID],B49&amp;"*",Table_SFB[Subkapitel Reifegrad &amp; Bewertung SFB],G$2)</f>
        <v>8</v>
      </c>
      <c r="H49" s="6">
        <f>COUNTIFS(Table_SFB[ID],B49&amp;"*",Table_SFB[Subkapitel Reifegrad &amp; Bewertung SFB],H$2)</f>
        <v>3</v>
      </c>
      <c r="I49" s="58">
        <f>COUNTIFS(Table_SFB[ID],B49&amp;"*",Table_SFB[Bewertung IST-Zustand
(Eigensicht)],"=")</f>
        <v>11</v>
      </c>
      <c r="J49">
        <f>COUNTIFS(Table_SFB[ID],B49&amp;"*",Table_SFB[Bewertung IST-Zustand
(Eigensicht)],J$2)</f>
        <v>0</v>
      </c>
      <c r="K49">
        <f>COUNTIFS(Table_SFB[ID],B49&amp;"*",Table_SFB[Bewertung IST-Zustand
(Eigensicht)],K$2)</f>
        <v>0</v>
      </c>
      <c r="L49">
        <f>COUNTIFS(Table_SFB[ID],B49&amp;"*",Table_SFB[Bewertung IST-Zustand
(Eigensicht)],L$2)</f>
        <v>0</v>
      </c>
      <c r="M49">
        <f>COUNTIFS(Table_SFB[ID],B49&amp;"*",Table_SFB[Bewertung IST-Zustand
(Eigensicht)],M$2)</f>
        <v>0</v>
      </c>
      <c r="N49">
        <f>COUNTIFS(Table_SFB[ID],B49&amp;"*",Table_SFB[Bewertung IST-Zustand
(Eigensicht)],N$2)</f>
        <v>0</v>
      </c>
      <c r="O49" s="6">
        <f>COUNTIFS(Table_SFB[ID],B49&amp;"*",Table_SFB[Bewertung IST-Zustand
(Eigensicht)],O$2)</f>
        <v>0</v>
      </c>
    </row>
    <row r="50" spans="1:15" x14ac:dyDescent="0.25">
      <c r="A50" t="s">
        <v>809</v>
      </c>
      <c r="B50" t="s">
        <v>162</v>
      </c>
      <c r="C50" t="s">
        <v>867</v>
      </c>
      <c r="D50" t="str">
        <f>VLOOKUP(A50,Table_SFB[],9,FALSE)</f>
        <v/>
      </c>
      <c r="E50" s="63">
        <f>COUNTIFS(Table_SFB[ID],B50&amp;"*")</f>
        <v>11</v>
      </c>
      <c r="F50" s="58">
        <f>COUNTIFS(Table_SFB[ID],B50&amp;"*",Table_SFB[Subkapitel Reifegrad &amp; Bewertung SFB],F$2)</f>
        <v>0</v>
      </c>
      <c r="G50">
        <f>COUNTIFS(Table_SFB[ID],B50&amp;"*",Table_SFB[Subkapitel Reifegrad &amp; Bewertung SFB],G$2)</f>
        <v>9</v>
      </c>
      <c r="H50" s="6">
        <f>COUNTIFS(Table_SFB[ID],B50&amp;"*",Table_SFB[Subkapitel Reifegrad &amp; Bewertung SFB],H$2)</f>
        <v>2</v>
      </c>
      <c r="I50" s="58">
        <f>COUNTIFS(Table_SFB[ID],B50&amp;"*",Table_SFB[Bewertung IST-Zustand
(Eigensicht)],"=")</f>
        <v>11</v>
      </c>
      <c r="J50">
        <f>COUNTIFS(Table_SFB[ID],B50&amp;"*",Table_SFB[Bewertung IST-Zustand
(Eigensicht)],J$2)</f>
        <v>0</v>
      </c>
      <c r="K50">
        <f>COUNTIFS(Table_SFB[ID],B50&amp;"*",Table_SFB[Bewertung IST-Zustand
(Eigensicht)],K$2)</f>
        <v>0</v>
      </c>
      <c r="L50">
        <f>COUNTIFS(Table_SFB[ID],B50&amp;"*",Table_SFB[Bewertung IST-Zustand
(Eigensicht)],L$2)</f>
        <v>0</v>
      </c>
      <c r="M50">
        <f>COUNTIFS(Table_SFB[ID],B50&amp;"*",Table_SFB[Bewertung IST-Zustand
(Eigensicht)],M$2)</f>
        <v>0</v>
      </c>
      <c r="N50">
        <f>COUNTIFS(Table_SFB[ID],B50&amp;"*",Table_SFB[Bewertung IST-Zustand
(Eigensicht)],N$2)</f>
        <v>0</v>
      </c>
      <c r="O50" s="6">
        <f>COUNTIFS(Table_SFB[ID],B50&amp;"*",Table_SFB[Bewertung IST-Zustand
(Eigensicht)],O$2)</f>
        <v>0</v>
      </c>
    </row>
    <row r="51" spans="1:15" x14ac:dyDescent="0.25">
      <c r="A51" t="s">
        <v>810</v>
      </c>
      <c r="B51" t="s">
        <v>163</v>
      </c>
      <c r="C51" t="s">
        <v>868</v>
      </c>
      <c r="D51" t="str">
        <f>VLOOKUP(A51,Table_SFB[],9,FALSE)</f>
        <v/>
      </c>
      <c r="E51" s="63">
        <f>COUNTIFS(Table_SFB[ID],B51&amp;"*")</f>
        <v>2</v>
      </c>
      <c r="F51" s="58">
        <f>COUNTIFS(Table_SFB[ID],B51&amp;"*",Table_SFB[Subkapitel Reifegrad &amp; Bewertung SFB],F$2)</f>
        <v>0</v>
      </c>
      <c r="G51">
        <f>COUNTIFS(Table_SFB[ID],B51&amp;"*",Table_SFB[Subkapitel Reifegrad &amp; Bewertung SFB],G$2)</f>
        <v>2</v>
      </c>
      <c r="H51" s="6">
        <f>COUNTIFS(Table_SFB[ID],B51&amp;"*",Table_SFB[Subkapitel Reifegrad &amp; Bewertung SFB],H$2)</f>
        <v>0</v>
      </c>
      <c r="I51" s="58">
        <f>COUNTIFS(Table_SFB[ID],B51&amp;"*",Table_SFB[Bewertung IST-Zustand
(Eigensicht)],"=")</f>
        <v>2</v>
      </c>
      <c r="J51">
        <f>COUNTIFS(Table_SFB[ID],B51&amp;"*",Table_SFB[Bewertung IST-Zustand
(Eigensicht)],J$2)</f>
        <v>0</v>
      </c>
      <c r="K51">
        <f>COUNTIFS(Table_SFB[ID],B51&amp;"*",Table_SFB[Bewertung IST-Zustand
(Eigensicht)],K$2)</f>
        <v>0</v>
      </c>
      <c r="L51">
        <f>COUNTIFS(Table_SFB[ID],B51&amp;"*",Table_SFB[Bewertung IST-Zustand
(Eigensicht)],L$2)</f>
        <v>0</v>
      </c>
      <c r="M51">
        <f>COUNTIFS(Table_SFB[ID],B51&amp;"*",Table_SFB[Bewertung IST-Zustand
(Eigensicht)],M$2)</f>
        <v>0</v>
      </c>
      <c r="N51">
        <f>COUNTIFS(Table_SFB[ID],B51&amp;"*",Table_SFB[Bewertung IST-Zustand
(Eigensicht)],N$2)</f>
        <v>0</v>
      </c>
      <c r="O51" s="6">
        <f>COUNTIFS(Table_SFB[ID],B51&amp;"*",Table_SFB[Bewertung IST-Zustand
(Eigensicht)],O$2)</f>
        <v>0</v>
      </c>
    </row>
    <row r="52" spans="1:15" ht="15.75" thickBot="1" x14ac:dyDescent="0.3">
      <c r="A52" t="s">
        <v>811</v>
      </c>
      <c r="B52" t="s">
        <v>164</v>
      </c>
      <c r="C52" t="s">
        <v>869</v>
      </c>
      <c r="D52" t="str">
        <f>VLOOKUP(A52,Table_SFB[],9,FALSE)</f>
        <v/>
      </c>
      <c r="E52" s="63">
        <f>COUNTIFS(Table_SFB[ID],B52&amp;"*")</f>
        <v>3</v>
      </c>
      <c r="F52" s="58">
        <f>COUNTIFS(Table_SFB[ID],B52&amp;"*",Table_SFB[Subkapitel Reifegrad &amp; Bewertung SFB],F$2)</f>
        <v>0</v>
      </c>
      <c r="G52">
        <f>COUNTIFS(Table_SFB[ID],B52&amp;"*",Table_SFB[Subkapitel Reifegrad &amp; Bewertung SFB],G$2)</f>
        <v>3</v>
      </c>
      <c r="H52" s="6">
        <f>COUNTIFS(Table_SFB[ID],B52&amp;"*",Table_SFB[Subkapitel Reifegrad &amp; Bewertung SFB],H$2)</f>
        <v>0</v>
      </c>
      <c r="I52" s="58">
        <f>COUNTIFS(Table_SFB[ID],B52&amp;"*",Table_SFB[Bewertung IST-Zustand
(Eigensicht)],"=")</f>
        <v>3</v>
      </c>
      <c r="J52">
        <f>COUNTIFS(Table_SFB[ID],B52&amp;"*",Table_SFB[Bewertung IST-Zustand
(Eigensicht)],J$2)</f>
        <v>0</v>
      </c>
      <c r="K52">
        <f>COUNTIFS(Table_SFB[ID],B52&amp;"*",Table_SFB[Bewertung IST-Zustand
(Eigensicht)],K$2)</f>
        <v>0</v>
      </c>
      <c r="L52">
        <f>COUNTIFS(Table_SFB[ID],B52&amp;"*",Table_SFB[Bewertung IST-Zustand
(Eigensicht)],L$2)</f>
        <v>0</v>
      </c>
      <c r="M52">
        <f>COUNTIFS(Table_SFB[ID],B52&amp;"*",Table_SFB[Bewertung IST-Zustand
(Eigensicht)],M$2)</f>
        <v>0</v>
      </c>
      <c r="N52">
        <f>COUNTIFS(Table_SFB[ID],B52&amp;"*",Table_SFB[Bewertung IST-Zustand
(Eigensicht)],N$2)</f>
        <v>0</v>
      </c>
      <c r="O52" s="6">
        <f>COUNTIFS(Table_SFB[ID],B52&amp;"*",Table_SFB[Bewertung IST-Zustand
(Eigensicht)],O$2)</f>
        <v>0</v>
      </c>
    </row>
    <row r="53" spans="1:15" x14ac:dyDescent="0.25">
      <c r="A53" s="74"/>
      <c r="B53" s="74"/>
      <c r="C53" s="74" t="s">
        <v>819</v>
      </c>
      <c r="D53" s="74"/>
      <c r="E53" s="75">
        <f>SUM(E3:E52)</f>
        <v>286</v>
      </c>
      <c r="F53" s="76">
        <f t="shared" ref="F53:O53" si="0">SUM(F3:F52)</f>
        <v>0</v>
      </c>
      <c r="G53" s="75">
        <f t="shared" si="0"/>
        <v>245</v>
      </c>
      <c r="H53" s="77">
        <f t="shared" si="0"/>
        <v>41</v>
      </c>
      <c r="I53" s="75">
        <f t="shared" si="0"/>
        <v>286</v>
      </c>
      <c r="J53" s="75">
        <f t="shared" si="0"/>
        <v>0</v>
      </c>
      <c r="K53" s="75">
        <f t="shared" si="0"/>
        <v>0</v>
      </c>
      <c r="L53" s="75">
        <f t="shared" si="0"/>
        <v>0</v>
      </c>
      <c r="M53" s="75">
        <f t="shared" si="0"/>
        <v>0</v>
      </c>
      <c r="N53" s="75">
        <f t="shared" si="0"/>
        <v>0</v>
      </c>
      <c r="O53" s="75">
        <f t="shared" si="0"/>
        <v>0</v>
      </c>
    </row>
    <row r="66" spans="1:6" x14ac:dyDescent="0.25">
      <c r="A66" s="9"/>
      <c r="B66" s="9"/>
      <c r="C66" s="9"/>
      <c r="D66" s="9"/>
      <c r="E66" s="9"/>
      <c r="F66" s="9"/>
    </row>
    <row r="67" spans="1:6" x14ac:dyDescent="0.25">
      <c r="A67" s="9"/>
      <c r="B67" s="9"/>
      <c r="C67" s="9"/>
      <c r="D67" s="9"/>
      <c r="E67" s="9"/>
      <c r="F67" s="9"/>
    </row>
    <row r="68" spans="1:6" x14ac:dyDescent="0.25">
      <c r="A68" s="9"/>
      <c r="B68" s="9"/>
      <c r="C68" s="9"/>
      <c r="D68" s="9"/>
      <c r="E68" s="9"/>
      <c r="F68" s="9"/>
    </row>
    <row r="69" spans="1:6" x14ac:dyDescent="0.25">
      <c r="A69" s="9"/>
      <c r="B69" s="9"/>
      <c r="C69" s="9"/>
      <c r="D69" s="9"/>
      <c r="E69" s="9"/>
      <c r="F69" s="9"/>
    </row>
    <row r="70" spans="1:6" x14ac:dyDescent="0.25">
      <c r="A70" s="9"/>
      <c r="B70" s="9"/>
      <c r="C70" s="9"/>
      <c r="D70" s="9"/>
      <c r="E70" s="9"/>
      <c r="F70" s="9"/>
    </row>
    <row r="71" spans="1:6" x14ac:dyDescent="0.25">
      <c r="A71" s="9"/>
      <c r="B71" s="9"/>
      <c r="C71" s="9"/>
      <c r="D71" s="9"/>
      <c r="E71" s="9"/>
      <c r="F71" s="9"/>
    </row>
    <row r="72" spans="1:6" x14ac:dyDescent="0.25">
      <c r="A72" s="9"/>
      <c r="B72" s="9"/>
      <c r="C72" s="9"/>
      <c r="D72" s="9"/>
      <c r="E72" s="9"/>
      <c r="F72" s="9"/>
    </row>
    <row r="73" spans="1:6" x14ac:dyDescent="0.25">
      <c r="A73" s="9"/>
      <c r="B73" s="9"/>
      <c r="C73" s="9"/>
      <c r="D73" s="9"/>
      <c r="E73" s="9"/>
      <c r="F73" s="9"/>
    </row>
    <row r="74" spans="1:6" x14ac:dyDescent="0.25">
      <c r="A74" s="9"/>
      <c r="B74" s="9"/>
      <c r="C74" s="9"/>
      <c r="D74" s="9"/>
      <c r="E74" s="9"/>
      <c r="F74" s="9"/>
    </row>
    <row r="75" spans="1:6" x14ac:dyDescent="0.25">
      <c r="A75" s="9"/>
      <c r="B75" s="9"/>
      <c r="C75" s="9"/>
      <c r="D75" s="9"/>
      <c r="E75" s="9"/>
      <c r="F75" s="9"/>
    </row>
    <row r="76" spans="1:6" x14ac:dyDescent="0.25">
      <c r="A76" s="9"/>
      <c r="B76" s="9"/>
      <c r="C76" s="9"/>
      <c r="D76" s="9"/>
      <c r="E76" s="9"/>
      <c r="F76" s="9"/>
    </row>
    <row r="77" spans="1:6" x14ac:dyDescent="0.25">
      <c r="A77" s="9"/>
      <c r="B77" s="9"/>
      <c r="C77" s="9"/>
      <c r="D77" s="9"/>
      <c r="E77" s="9"/>
      <c r="F77" s="9"/>
    </row>
    <row r="78" spans="1:6" x14ac:dyDescent="0.25">
      <c r="A78" s="9"/>
      <c r="B78" s="9"/>
      <c r="C78" s="9"/>
      <c r="D78" s="9"/>
      <c r="E78" s="9"/>
      <c r="F78" s="9"/>
    </row>
    <row r="79" spans="1:6" x14ac:dyDescent="0.25">
      <c r="A79" s="9"/>
      <c r="B79" s="9"/>
      <c r="C79" s="9"/>
      <c r="D79" s="9"/>
      <c r="E79" s="9"/>
      <c r="F79" s="9"/>
    </row>
    <row r="80" spans="1:6" x14ac:dyDescent="0.25">
      <c r="A80" s="9"/>
      <c r="B80" s="9"/>
      <c r="C80" s="9"/>
      <c r="D80" s="9"/>
      <c r="E80" s="9"/>
      <c r="F80" s="9"/>
    </row>
    <row r="81" spans="1:6" x14ac:dyDescent="0.25">
      <c r="A81" s="9"/>
      <c r="B81" s="9"/>
      <c r="C81" s="9"/>
      <c r="D81" s="9"/>
      <c r="E81" s="9"/>
      <c r="F81" s="9"/>
    </row>
    <row r="82" spans="1:6" x14ac:dyDescent="0.25">
      <c r="A82" s="9"/>
      <c r="B82" s="9"/>
      <c r="C82" s="9"/>
      <c r="D82" s="9"/>
      <c r="E82" s="9"/>
      <c r="F82" s="9"/>
    </row>
    <row r="83" spans="1:6" x14ac:dyDescent="0.25">
      <c r="A83" s="9"/>
      <c r="B83" s="9"/>
      <c r="C83" s="9"/>
      <c r="D83" s="9"/>
      <c r="E83" s="9"/>
      <c r="F83" s="9"/>
    </row>
    <row r="84" spans="1:6" x14ac:dyDescent="0.25">
      <c r="A84" s="9"/>
      <c r="B84" s="9"/>
      <c r="C84" s="9"/>
      <c r="D84" s="9"/>
      <c r="E84" s="9"/>
      <c r="F84" s="9"/>
    </row>
    <row r="85" spans="1:6" x14ac:dyDescent="0.25">
      <c r="A85" s="9"/>
      <c r="B85" s="9"/>
      <c r="C85" s="9"/>
      <c r="D85" s="9"/>
      <c r="E85" s="9"/>
      <c r="F85" s="9"/>
    </row>
    <row r="86" spans="1:6" x14ac:dyDescent="0.25">
      <c r="A86" s="9"/>
      <c r="B86" s="9"/>
      <c r="C86" s="9"/>
      <c r="D86" s="9"/>
      <c r="E86" s="9"/>
      <c r="F86" s="9"/>
    </row>
    <row r="87" spans="1:6" x14ac:dyDescent="0.25">
      <c r="A87" s="9"/>
      <c r="B87" s="9"/>
      <c r="C87" s="9"/>
      <c r="D87" s="9"/>
      <c r="E87" s="9"/>
      <c r="F87" s="9"/>
    </row>
    <row r="88" spans="1:6" x14ac:dyDescent="0.25">
      <c r="A88" s="9"/>
      <c r="B88" s="9"/>
      <c r="C88" s="9"/>
      <c r="D88" s="9"/>
      <c r="E88" s="9"/>
      <c r="F88" s="9"/>
    </row>
    <row r="89" spans="1:6" x14ac:dyDescent="0.25">
      <c r="A89" s="9"/>
      <c r="B89" s="9"/>
      <c r="C89" s="9"/>
      <c r="D89" s="9"/>
      <c r="E89" s="9"/>
      <c r="F89" s="9"/>
    </row>
    <row r="90" spans="1:6" x14ac:dyDescent="0.25">
      <c r="A90" s="9"/>
      <c r="B90" s="9"/>
      <c r="C90" s="9"/>
      <c r="D90" s="9"/>
      <c r="E90" s="9"/>
      <c r="F90" s="9"/>
    </row>
    <row r="91" spans="1:6" x14ac:dyDescent="0.25">
      <c r="A91" s="9"/>
      <c r="B91" s="9"/>
      <c r="C91" s="9"/>
      <c r="D91" s="9"/>
      <c r="E91" s="9"/>
      <c r="F91" s="9"/>
    </row>
    <row r="92" spans="1:6" x14ac:dyDescent="0.25">
      <c r="A92" s="9"/>
      <c r="B92" s="9"/>
      <c r="C92" s="9"/>
      <c r="D92" s="9"/>
      <c r="E92" s="9"/>
      <c r="F92" s="9"/>
    </row>
    <row r="93" spans="1:6" x14ac:dyDescent="0.25">
      <c r="A93" s="9"/>
      <c r="B93" s="9"/>
      <c r="C93" s="9"/>
      <c r="D93" s="9"/>
      <c r="E93" s="9"/>
      <c r="F93" s="9"/>
    </row>
    <row r="94" spans="1:6" x14ac:dyDescent="0.25">
      <c r="A94" s="9"/>
      <c r="B94" s="9"/>
      <c r="C94" s="9"/>
      <c r="D94" s="9"/>
      <c r="E94" s="9"/>
      <c r="F94" s="9"/>
    </row>
    <row r="95" spans="1:6" x14ac:dyDescent="0.25">
      <c r="A95" s="9"/>
      <c r="B95" s="9"/>
      <c r="C95" s="9"/>
      <c r="D95" s="9"/>
      <c r="E95" s="9"/>
      <c r="F95" s="9"/>
    </row>
    <row r="96" spans="1:6" x14ac:dyDescent="0.25">
      <c r="A96" s="9"/>
      <c r="B96" s="9"/>
      <c r="C96" s="9"/>
      <c r="D96" s="9"/>
      <c r="E96" s="9"/>
      <c r="F96" s="9"/>
    </row>
    <row r="97" spans="1:6" x14ac:dyDescent="0.25">
      <c r="A97" s="9"/>
      <c r="B97" s="9"/>
      <c r="C97" s="9"/>
      <c r="D97" s="9"/>
      <c r="E97" s="9"/>
      <c r="F97" s="9"/>
    </row>
    <row r="98" spans="1:6" x14ac:dyDescent="0.25">
      <c r="A98" s="9"/>
      <c r="B98" s="9"/>
      <c r="C98" s="9"/>
      <c r="D98" s="9"/>
      <c r="E98" s="9"/>
      <c r="F98" s="9"/>
    </row>
    <row r="99" spans="1:6" x14ac:dyDescent="0.25">
      <c r="A99" s="9"/>
      <c r="B99" s="9"/>
      <c r="C99" s="9"/>
      <c r="D99" s="9"/>
      <c r="E99" s="9"/>
      <c r="F99" s="9"/>
    </row>
    <row r="100" spans="1:6" x14ac:dyDescent="0.25">
      <c r="A100" s="9"/>
      <c r="B100" s="9"/>
      <c r="C100" s="9"/>
      <c r="D100" s="9"/>
      <c r="E100" s="9"/>
      <c r="F100" s="9"/>
    </row>
    <row r="101" spans="1:6" x14ac:dyDescent="0.25">
      <c r="A101" s="9"/>
      <c r="B101" s="9"/>
      <c r="C101" s="9"/>
      <c r="D101" s="9"/>
      <c r="E101" s="9"/>
      <c r="F101" s="9"/>
    </row>
    <row r="102" spans="1:6" x14ac:dyDescent="0.25">
      <c r="A102" s="9"/>
      <c r="B102" s="9"/>
      <c r="C102" s="9"/>
      <c r="D102" s="9"/>
      <c r="E102" s="9"/>
      <c r="F102" s="9"/>
    </row>
    <row r="103" spans="1:6" x14ac:dyDescent="0.25">
      <c r="A103" s="9"/>
      <c r="B103" s="9"/>
      <c r="C103" s="9"/>
      <c r="D103" s="9"/>
      <c r="E103" s="9"/>
      <c r="F103" s="9"/>
    </row>
    <row r="104" spans="1:6" x14ac:dyDescent="0.25">
      <c r="A104" s="9"/>
      <c r="B104" s="9"/>
      <c r="C104" s="9"/>
      <c r="D104" s="9"/>
      <c r="E104" s="9"/>
      <c r="F104" s="9"/>
    </row>
    <row r="105" spans="1:6" x14ac:dyDescent="0.25">
      <c r="A105" s="9"/>
      <c r="B105" s="9"/>
      <c r="C105" s="9"/>
      <c r="D105" s="9"/>
      <c r="E105" s="9"/>
      <c r="F105" s="9"/>
    </row>
    <row r="106" spans="1:6" x14ac:dyDescent="0.25">
      <c r="A106" s="9"/>
      <c r="B106" s="9"/>
      <c r="C106" s="9"/>
      <c r="D106" s="9"/>
      <c r="E106" s="9"/>
      <c r="F106" s="9"/>
    </row>
    <row r="107" spans="1:6" x14ac:dyDescent="0.25">
      <c r="A107" s="9"/>
      <c r="B107" s="9"/>
      <c r="C107" s="9"/>
      <c r="D107" s="9"/>
      <c r="E107" s="9"/>
      <c r="F107" s="9"/>
    </row>
    <row r="108" spans="1:6" x14ac:dyDescent="0.25">
      <c r="A108" s="9"/>
      <c r="B108" s="9"/>
      <c r="C108" s="9"/>
      <c r="D108" s="9"/>
      <c r="E108" s="9"/>
      <c r="F108" s="9"/>
    </row>
    <row r="109" spans="1:6" x14ac:dyDescent="0.25">
      <c r="A109" s="9"/>
      <c r="B109" s="9"/>
      <c r="C109" s="9"/>
      <c r="D109" s="9"/>
      <c r="E109" s="9"/>
      <c r="F109" s="9"/>
    </row>
    <row r="110" spans="1:6" x14ac:dyDescent="0.25">
      <c r="A110" s="9"/>
      <c r="B110" s="9"/>
      <c r="C110" s="9"/>
      <c r="D110" s="9"/>
      <c r="E110" s="9"/>
      <c r="F110" s="9"/>
    </row>
    <row r="111" spans="1:6" x14ac:dyDescent="0.25">
      <c r="A111" s="9"/>
      <c r="B111" s="9"/>
      <c r="C111" s="9"/>
      <c r="D111" s="9"/>
      <c r="E111" s="9"/>
      <c r="F111" s="9"/>
    </row>
    <row r="112" spans="1:6" x14ac:dyDescent="0.25">
      <c r="A112" s="9"/>
      <c r="B112" s="9"/>
      <c r="C112" s="9"/>
      <c r="D112" s="9"/>
      <c r="E112" s="9"/>
      <c r="F112" s="9"/>
    </row>
    <row r="113" spans="1:6" x14ac:dyDescent="0.25">
      <c r="A113" s="9"/>
      <c r="B113" s="9"/>
      <c r="C113" s="9"/>
      <c r="D113" s="9"/>
      <c r="E113" s="9"/>
      <c r="F113" s="9"/>
    </row>
    <row r="114" spans="1:6" x14ac:dyDescent="0.25">
      <c r="A114" s="9"/>
      <c r="B114" s="9"/>
      <c r="C114" s="9"/>
      <c r="D114" s="9"/>
      <c r="E114" s="9"/>
      <c r="F114" s="9"/>
    </row>
    <row r="115" spans="1:6" x14ac:dyDescent="0.25">
      <c r="A115" s="9"/>
      <c r="B115" s="9"/>
      <c r="C115" s="9"/>
      <c r="D115" s="9"/>
      <c r="E115" s="9"/>
      <c r="F115" s="9"/>
    </row>
    <row r="116" spans="1:6" x14ac:dyDescent="0.25">
      <c r="A116" s="9"/>
      <c r="B116" s="9"/>
      <c r="C116" s="9"/>
      <c r="D116" s="9"/>
      <c r="E116" s="9"/>
      <c r="F116" s="9"/>
    </row>
    <row r="117" spans="1:6" x14ac:dyDescent="0.25">
      <c r="A117" s="9"/>
      <c r="B117" s="9"/>
      <c r="C117" s="9"/>
      <c r="D117" s="9"/>
      <c r="E117" s="9"/>
      <c r="F117" s="9"/>
    </row>
    <row r="118" spans="1:6" x14ac:dyDescent="0.25">
      <c r="A118" s="9"/>
      <c r="B118" s="9"/>
      <c r="C118" s="9"/>
      <c r="D118" s="9"/>
      <c r="E118" s="9"/>
      <c r="F118" s="9"/>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tabColor rgb="FFC00000"/>
  </sheetPr>
  <dimension ref="A1:J29"/>
  <sheetViews>
    <sheetView zoomScale="70" zoomScaleNormal="70" workbookViewId="0">
      <selection activeCell="G15" sqref="G15"/>
    </sheetView>
  </sheetViews>
  <sheetFormatPr baseColWidth="10" defaultColWidth="9.28515625" defaultRowHeight="15" x14ac:dyDescent="0.25"/>
  <cols>
    <col min="1" max="1" width="3.28515625" customWidth="1"/>
    <col min="2" max="2" width="20" bestFit="1" customWidth="1"/>
    <col min="3" max="3" width="98.7109375" bestFit="1" customWidth="1"/>
    <col min="4" max="4" width="22.42578125" bestFit="1" customWidth="1"/>
    <col min="5" max="5" width="17.7109375" customWidth="1"/>
    <col min="6" max="6" width="20.28515625" bestFit="1" customWidth="1"/>
    <col min="7" max="7" width="13.28515625" bestFit="1" customWidth="1"/>
    <col min="9" max="9" width="27.28515625" bestFit="1" customWidth="1"/>
  </cols>
  <sheetData>
    <row r="1" spans="1:10" ht="15" customHeight="1" thickTop="1" x14ac:dyDescent="0.25">
      <c r="A1" s="6"/>
      <c r="B1" s="12" t="s">
        <v>13</v>
      </c>
      <c r="C1" s="12" t="s">
        <v>5</v>
      </c>
      <c r="E1" s="12" t="s">
        <v>20</v>
      </c>
      <c r="G1" s="12" t="s">
        <v>12</v>
      </c>
      <c r="H1" s="12"/>
      <c r="I1" s="9"/>
      <c r="J1" s="9"/>
    </row>
    <row r="2" spans="1:10" ht="15" customHeight="1" x14ac:dyDescent="0.25">
      <c r="A2" s="6"/>
      <c r="B2" s="7" t="s">
        <v>17</v>
      </c>
      <c r="C2" s="4" t="s">
        <v>16</v>
      </c>
      <c r="E2" s="8" t="s">
        <v>16</v>
      </c>
      <c r="G2" s="3"/>
      <c r="H2" s="3"/>
      <c r="I2" s="9"/>
      <c r="J2" s="9"/>
    </row>
    <row r="3" spans="1:10" x14ac:dyDescent="0.25">
      <c r="A3" s="6"/>
      <c r="B3" s="7" t="s">
        <v>1</v>
      </c>
      <c r="C3" s="2" t="s">
        <v>6</v>
      </c>
      <c r="E3" s="8" t="s">
        <v>1</v>
      </c>
      <c r="G3" s="8" t="s">
        <v>1</v>
      </c>
      <c r="H3" s="8">
        <v>0</v>
      </c>
      <c r="I3" s="9"/>
      <c r="J3" s="9"/>
    </row>
    <row r="4" spans="1:10" x14ac:dyDescent="0.25">
      <c r="A4" s="6"/>
      <c r="B4" s="7" t="s">
        <v>2</v>
      </c>
      <c r="C4" s="2" t="s">
        <v>7</v>
      </c>
      <c r="E4" s="8" t="s">
        <v>2</v>
      </c>
      <c r="G4" s="8" t="s">
        <v>2</v>
      </c>
      <c r="H4" s="8">
        <v>1</v>
      </c>
      <c r="I4" s="9"/>
      <c r="J4" s="9"/>
    </row>
    <row r="5" spans="1:10" ht="30" x14ac:dyDescent="0.25">
      <c r="A5" s="6"/>
      <c r="B5" s="7" t="s">
        <v>14</v>
      </c>
      <c r="C5" s="2" t="s">
        <v>8</v>
      </c>
      <c r="E5" s="8" t="s">
        <v>14</v>
      </c>
      <c r="G5" s="8" t="s">
        <v>14</v>
      </c>
      <c r="H5" s="8">
        <v>2</v>
      </c>
      <c r="I5" s="9"/>
      <c r="J5" s="9"/>
    </row>
    <row r="6" spans="1:10" ht="30" x14ac:dyDescent="0.25">
      <c r="A6" s="6"/>
      <c r="B6" s="7" t="s">
        <v>3</v>
      </c>
      <c r="C6" s="2" t="s">
        <v>9</v>
      </c>
      <c r="E6" s="8" t="s">
        <v>3</v>
      </c>
      <c r="G6" s="8" t="s">
        <v>3</v>
      </c>
      <c r="H6" s="8">
        <v>3</v>
      </c>
      <c r="I6" s="9"/>
      <c r="J6" s="9"/>
    </row>
    <row r="7" spans="1:10" ht="17.25" customHeight="1" x14ac:dyDescent="0.25">
      <c r="A7" s="6"/>
      <c r="B7" s="7" t="s">
        <v>15</v>
      </c>
      <c r="C7" s="2" t="s">
        <v>10</v>
      </c>
      <c r="E7" s="8" t="s">
        <v>15</v>
      </c>
      <c r="G7" s="8" t="s">
        <v>15</v>
      </c>
      <c r="H7" s="8">
        <v>4</v>
      </c>
      <c r="I7" s="9"/>
      <c r="J7" s="9"/>
    </row>
    <row r="8" spans="1:10" x14ac:dyDescent="0.25">
      <c r="A8" s="6"/>
      <c r="B8" s="7" t="s">
        <v>4</v>
      </c>
      <c r="C8" s="2" t="s">
        <v>11</v>
      </c>
      <c r="E8" s="8" t="s">
        <v>4</v>
      </c>
      <c r="G8" s="8" t="s">
        <v>4</v>
      </c>
      <c r="H8" s="8">
        <v>5</v>
      </c>
      <c r="I8" s="9"/>
      <c r="J8" s="9"/>
    </row>
    <row r="9" spans="1:10" x14ac:dyDescent="0.25">
      <c r="E9" s="8" t="s">
        <v>18</v>
      </c>
      <c r="I9" s="9"/>
      <c r="J9" s="9"/>
    </row>
    <row r="15" spans="1:10" x14ac:dyDescent="0.25">
      <c r="B15" s="27"/>
      <c r="C15" s="28"/>
      <c r="D15" s="28"/>
      <c r="E15" s="16"/>
    </row>
    <row r="16" spans="1:10" x14ac:dyDescent="0.25">
      <c r="B16" s="5" t="s">
        <v>21</v>
      </c>
      <c r="C16" s="5" t="s">
        <v>22</v>
      </c>
      <c r="D16" s="5" t="s">
        <v>23</v>
      </c>
      <c r="E16" s="5" t="s">
        <v>24</v>
      </c>
    </row>
    <row r="17" spans="2:9" x14ac:dyDescent="0.25">
      <c r="B17" s="8" t="s">
        <v>25</v>
      </c>
      <c r="C17" s="8" t="s">
        <v>26</v>
      </c>
      <c r="D17" s="17" t="s">
        <v>27</v>
      </c>
      <c r="E17" s="8" t="s">
        <v>28</v>
      </c>
    </row>
    <row r="18" spans="2:9" x14ac:dyDescent="0.25">
      <c r="B18" s="8" t="s">
        <v>29</v>
      </c>
      <c r="C18" s="8" t="s">
        <v>30</v>
      </c>
      <c r="D18" s="17" t="s">
        <v>25</v>
      </c>
      <c r="E18" s="8" t="s">
        <v>31</v>
      </c>
    </row>
    <row r="19" spans="2:9" x14ac:dyDescent="0.25">
      <c r="B19" s="8" t="s">
        <v>32</v>
      </c>
      <c r="C19" s="8" t="s">
        <v>33</v>
      </c>
      <c r="D19" s="9"/>
      <c r="E19" s="8" t="s">
        <v>34</v>
      </c>
    </row>
    <row r="20" spans="2:9" x14ac:dyDescent="0.25">
      <c r="B20" s="9"/>
      <c r="C20" s="8" t="s">
        <v>35</v>
      </c>
      <c r="D20" s="9"/>
      <c r="E20" s="9"/>
    </row>
    <row r="21" spans="2:9" x14ac:dyDescent="0.25">
      <c r="B21" s="9"/>
      <c r="C21" s="8" t="s">
        <v>36</v>
      </c>
      <c r="D21" s="9"/>
      <c r="E21" s="9"/>
    </row>
    <row r="22" spans="2:9" x14ac:dyDescent="0.25">
      <c r="B22" s="9"/>
      <c r="C22" s="8" t="s">
        <v>37</v>
      </c>
      <c r="D22" s="9"/>
      <c r="E22" s="9"/>
    </row>
    <row r="23" spans="2:9" x14ac:dyDescent="0.25">
      <c r="D23" s="9"/>
      <c r="E23" s="9"/>
    </row>
    <row r="24" spans="2:9" x14ac:dyDescent="0.25">
      <c r="D24" s="9"/>
      <c r="E24" s="9"/>
    </row>
    <row r="25" spans="2:9" x14ac:dyDescent="0.25">
      <c r="D25" s="9"/>
      <c r="E25" s="9"/>
    </row>
    <row r="26" spans="2:9" x14ac:dyDescent="0.25">
      <c r="D26" s="9"/>
      <c r="E26" s="9"/>
      <c r="I26" s="9"/>
    </row>
    <row r="27" spans="2:9" x14ac:dyDescent="0.25">
      <c r="I27" s="9"/>
    </row>
    <row r="28" spans="2:9" x14ac:dyDescent="0.25">
      <c r="I28" s="9"/>
    </row>
    <row r="29" spans="2:9" x14ac:dyDescent="0.25">
      <c r="I29" s="9"/>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8F9A521FB5EE14DB856A5A80AFB9DF9" ma:contentTypeVersion="0" ma:contentTypeDescription="Create a new document." ma:contentTypeScope="" ma:versionID="17ffd3c4a7f727db672cba2361f856dc">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F3C58C3-559E-4569-98EA-E77EA0BB8F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41782A12-9F87-48BF-AE24-772D884A5CB0}">
  <ds:schemaRefs>
    <ds:schemaRef ds:uri="http://schemas.microsoft.com/sharepoint/v3/contenttype/forms"/>
  </ds:schemaRefs>
</ds:datastoreItem>
</file>

<file path=customXml/itemProps3.xml><?xml version="1.0" encoding="utf-8"?>
<ds:datastoreItem xmlns:ds="http://schemas.openxmlformats.org/officeDocument/2006/customXml" ds:itemID="{1071BE03-C724-4A7A-8494-B24DF53D2421}">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7</vt:i4>
      </vt:variant>
    </vt:vector>
  </HeadingPairs>
  <TitlesOfParts>
    <vt:vector size="13" baseType="lpstr">
      <vt:lpstr>Deckblatt</vt:lpstr>
      <vt:lpstr>Grafiken</vt:lpstr>
      <vt:lpstr>SFB</vt:lpstr>
      <vt:lpstr>Bewertungsleitfaden</vt:lpstr>
      <vt:lpstr>aggregate</vt:lpstr>
      <vt:lpstr>rating</vt:lpstr>
      <vt:lpstr>IST</vt:lpstr>
      <vt:lpstr>Outsourcing</vt:lpstr>
      <vt:lpstr>Reifegrad</vt:lpstr>
      <vt:lpstr>Reifegrad2</vt:lpstr>
      <vt:lpstr>SFB</vt:lpstr>
      <vt:lpstr>Soll_RG</vt:lpstr>
      <vt:lpstr>Thirdparty</vt:lpstr>
    </vt:vector>
  </TitlesOfParts>
  <Company>SBA Research gGmbH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SBA Research gGmbH;christian.zec@bka.gv.at</dc:creator>
  <cp:lastModifiedBy>LAMPERT, Patricia</cp:lastModifiedBy>
  <dcterms:created xsi:type="dcterms:W3CDTF">2006-09-16T00:00:00Z</dcterms:created>
  <dcterms:modified xsi:type="dcterms:W3CDTF">2025-12-10T08:40:50Z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0x01010058F9A521FB5EE14DB856A5A80AFB9DF9</vt:lpwstr>
  </property>
</Properties>
</file>